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<sst xmlns="http://schemas.openxmlformats.org/spreadsheetml/2006/main" count="82" uniqueCount="53">
  <si>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Prognoza długu i spłat na rok 2010 i lata następne</t>
  </si>
  <si>
    <t>Lp.</t>
  </si>
  <si>
    <t>Wyszczególnienie</t>
  </si>
  <si>
    <t>Wykonanie 2008</t>
  </si>
  <si>
    <t>Wykonanie 2009</t>
  </si>
  <si>
    <t>Prognoza</t>
  </si>
  <si>
    <t>1.</t>
  </si>
  <si>
    <t>Zobowiązania wg tytułów dłużnych:</t>
  </si>
  <si>
    <t>1.1</t>
  </si>
  <si>
    <t>Zaciągnięte zobowiązania                                       (bez art. 170 ust. 3 ufp)</t>
  </si>
  <si>
    <t>a</t>
  </si>
  <si>
    <t>pożyczki</t>
  </si>
  <si>
    <t>b</t>
  </si>
  <si>
    <t>kredyty</t>
  </si>
  <si>
    <t>c</t>
  </si>
  <si>
    <t>obligacje</t>
  </si>
  <si>
    <t>1.2</t>
  </si>
  <si>
    <t>Planowane w roku budżetowym                                    (bez art. 170 ust. 3 ufp)</t>
  </si>
  <si>
    <t>1.3</t>
  </si>
  <si>
    <t>Zaciągnięte zobowiązania (art. 170 ust. 3 ufp)</t>
  </si>
  <si>
    <t>1.4</t>
  </si>
  <si>
    <t>Planowane w roku budżetowym                                      (art. 170 ust. 3 ufp)</t>
  </si>
  <si>
    <t>1.5</t>
  </si>
  <si>
    <t>Prognozowany stan zobowiązań wymagalnych na 31.12</t>
  </si>
  <si>
    <t>Spłata długu</t>
  </si>
  <si>
    <t>2.1</t>
  </si>
  <si>
    <t>Spłata rat kapitałowych (bez art. 169 ust. 3 ufp)</t>
  </si>
  <si>
    <t>kredytów</t>
  </si>
  <si>
    <t xml:space="preserve">pożyczek </t>
  </si>
  <si>
    <t>wykup papierów wartościowych</t>
  </si>
  <si>
    <t>d</t>
  </si>
  <si>
    <t>udzielonych poręczeń</t>
  </si>
  <si>
    <t>2.2</t>
  </si>
  <si>
    <t>Spłata rat kapitałowych (art. 169 ust. 3 ufp)</t>
  </si>
  <si>
    <t>2.3</t>
  </si>
  <si>
    <t>Spłata odsetek i dyskonta (bez art. 169 ust. 3 ufp)</t>
  </si>
  <si>
    <t>2.4</t>
  </si>
  <si>
    <t>Spłata odsetek i dyskonta (art. 169 ust. 3 ufp)</t>
  </si>
  <si>
    <t>3.</t>
  </si>
  <si>
    <t>Prognozowane dochody budżetowe</t>
  </si>
  <si>
    <t>4.</t>
  </si>
  <si>
    <t>Relacje do dochodów (w %):</t>
  </si>
  <si>
    <t>4.1</t>
  </si>
  <si>
    <t>4.2</t>
  </si>
  <si>
    <t>4.3</t>
  </si>
  <si>
    <t>4.4</t>
  </si>
  <si>
    <r>
      <t xml:space="preserve">długu </t>
    </r>
    <r>
      <rPr>
        <sz val="10"/>
        <rFont val="Arial"/>
        <family val="2"/>
      </rPr>
      <t xml:space="preserve">(art. 170 ust. 1) </t>
    </r>
  </si>
  <si>
    <r>
      <t xml:space="preserve">długu po uwzględnieniu wyłączeń </t>
    </r>
    <r>
      <rPr>
        <sz val="10"/>
        <rFont val="Arial"/>
        <family val="2"/>
      </rPr>
      <t>(art. 170 ust. 3)</t>
    </r>
  </si>
  <si>
    <r>
      <t xml:space="preserve">spłaty zadłużenia </t>
    </r>
    <r>
      <rPr>
        <sz val="10"/>
        <rFont val="Arial"/>
        <family val="2"/>
      </rPr>
      <t xml:space="preserve">(art. 169 ust. 1)  (2:3)      </t>
    </r>
  </si>
  <si>
    <r>
      <t xml:space="preserve">spłaty zadłużenia po uwzględnieniu wyłączeń               </t>
    </r>
    <r>
      <rPr>
        <sz val="10"/>
        <rFont val="Arial"/>
        <family val="2"/>
      </rPr>
      <t>(art. 169 ust. 3)      (2.1+2.3):3</t>
    </r>
  </si>
  <si>
    <t>Osieck, 01.10.2010r.</t>
  </si>
  <si>
    <t>Wójt Gminy</t>
  </si>
  <si>
    <t>mgr Władysław Marek Lasocki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</si>
</sst>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31">
      <selection activeCell="J50" sqref="J50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00390625" style="0" customWidth="1"/>
    <col min="9" max="9" width="10.125" style="0" bestFit="1" customWidth="1"/>
  </cols>
  <sheetData>
    <row r="1" spans="1:14" ht="1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7" t="s">
        <v>1</v>
      </c>
      <c r="B2" s="27" t="s">
        <v>2</v>
      </c>
      <c r="C2" s="28" t="s">
        <v>3</v>
      </c>
      <c r="D2" s="28" t="s">
        <v>4</v>
      </c>
      <c r="E2" s="30" t="s">
        <v>5</v>
      </c>
      <c r="F2" s="30"/>
      <c r="G2" s="30"/>
      <c r="H2" s="30"/>
      <c r="I2" s="30"/>
      <c r="J2" s="30"/>
      <c r="K2" s="30"/>
      <c r="L2" s="30"/>
      <c r="M2" s="30"/>
      <c r="N2" s="30"/>
    </row>
    <row r="3" spans="1:14" ht="58.5" customHeight="1">
      <c r="A3" s="27"/>
      <c r="B3" s="27"/>
      <c r="C3" s="29"/>
      <c r="D3" s="29"/>
      <c r="E3" s="1">
        <v>2010</v>
      </c>
      <c r="F3" s="1">
        <v>2011</v>
      </c>
      <c r="G3" s="1">
        <v>2012</v>
      </c>
      <c r="H3" s="1">
        <v>2013</v>
      </c>
      <c r="I3" s="1">
        <v>2014</v>
      </c>
      <c r="J3" s="1">
        <v>2015</v>
      </c>
      <c r="K3" s="2">
        <v>2016</v>
      </c>
      <c r="L3" s="1">
        <v>2017</v>
      </c>
      <c r="M3" s="1">
        <v>2018</v>
      </c>
      <c r="N3" s="1">
        <v>2019</v>
      </c>
    </row>
    <row r="4" spans="1:14" ht="9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14" ht="19.5" customHeight="1">
      <c r="A5" s="1" t="s">
        <v>6</v>
      </c>
      <c r="B5" s="4" t="s">
        <v>7</v>
      </c>
      <c r="C5" s="5">
        <f>SUM(C6,C10,C14,C18,C22)</f>
        <v>122160</v>
      </c>
      <c r="D5" s="5">
        <f>SUM(D6,D10,D14)</f>
        <v>4066310</v>
      </c>
      <c r="E5" s="5">
        <f>D5+E10+E14-E24-E29</f>
        <v>2862470</v>
      </c>
      <c r="F5" s="5">
        <f>E5+F10-F24-F29</f>
        <v>2493650</v>
      </c>
      <c r="G5" s="5">
        <f aca="true" t="shared" si="0" ref="G5:N5">F5-G24-G29</f>
        <v>2124830</v>
      </c>
      <c r="H5" s="5">
        <f t="shared" si="0"/>
        <v>1768910</v>
      </c>
      <c r="I5" s="5">
        <f t="shared" si="0"/>
        <v>1417290</v>
      </c>
      <c r="J5" s="5">
        <f t="shared" si="0"/>
        <v>1065670</v>
      </c>
      <c r="K5" s="5">
        <f t="shared" si="0"/>
        <v>714050</v>
      </c>
      <c r="L5" s="5">
        <f t="shared" si="0"/>
        <v>362430</v>
      </c>
      <c r="M5" s="5">
        <f t="shared" si="0"/>
        <v>30810</v>
      </c>
      <c r="N5" s="5">
        <f t="shared" si="0"/>
        <v>0</v>
      </c>
    </row>
    <row r="6" spans="1:14" ht="25.5">
      <c r="A6" s="6" t="s">
        <v>8</v>
      </c>
      <c r="B6" s="7" t="s">
        <v>9</v>
      </c>
      <c r="C6" s="8">
        <f>SUM(C7:C9)</f>
        <v>122160</v>
      </c>
      <c r="D6" s="8">
        <f>SUM(D7:D8)</f>
        <v>4066310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.25" customHeight="1">
      <c r="A7" s="9" t="s">
        <v>10</v>
      </c>
      <c r="B7" s="10" t="s">
        <v>11</v>
      </c>
      <c r="C7" s="11">
        <v>73100</v>
      </c>
      <c r="D7" s="12">
        <v>3604500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8" customHeight="1">
      <c r="A8" s="9" t="s">
        <v>12</v>
      </c>
      <c r="B8" s="10" t="s">
        <v>13</v>
      </c>
      <c r="C8" s="11">
        <v>49060</v>
      </c>
      <c r="D8" s="12">
        <v>461810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customHeight="1">
      <c r="A9" s="9" t="s">
        <v>14</v>
      </c>
      <c r="B9" s="10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9.25" customHeight="1">
      <c r="A10" s="6" t="s">
        <v>16</v>
      </c>
      <c r="B10" s="7" t="s">
        <v>17</v>
      </c>
      <c r="C10" s="8"/>
      <c r="D10" s="8"/>
      <c r="E10" s="8">
        <f>SUM(E11:E13)</f>
        <v>514090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9" t="s">
        <v>10</v>
      </c>
      <c r="B11" s="10" t="s">
        <v>11</v>
      </c>
      <c r="C11" s="12"/>
      <c r="D11" s="12"/>
      <c r="E11" s="12">
        <v>164090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1" customHeight="1">
      <c r="A12" s="9" t="s">
        <v>12</v>
      </c>
      <c r="B12" s="10" t="s">
        <v>13</v>
      </c>
      <c r="C12" s="12"/>
      <c r="D12" s="12"/>
      <c r="E12" s="12">
        <v>350000</v>
      </c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 customHeight="1">
      <c r="A13" s="9" t="s">
        <v>14</v>
      </c>
      <c r="B13" s="10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2.5" customHeight="1">
      <c r="A14" s="6" t="s">
        <v>18</v>
      </c>
      <c r="B14" s="7" t="s">
        <v>19</v>
      </c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customHeight="1">
      <c r="A15" s="9" t="s">
        <v>10</v>
      </c>
      <c r="B15" s="10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" customHeight="1">
      <c r="A16" s="9" t="s">
        <v>12</v>
      </c>
      <c r="B16" s="10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 customHeight="1">
      <c r="A17" s="9" t="s">
        <v>14</v>
      </c>
      <c r="B17" s="10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8.5" customHeight="1">
      <c r="A18" s="6" t="s">
        <v>20</v>
      </c>
      <c r="B18" s="7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7.25" customHeight="1">
      <c r="A19" s="9" t="s">
        <v>10</v>
      </c>
      <c r="B19" s="10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 customHeight="1">
      <c r="A20" s="9" t="s">
        <v>12</v>
      </c>
      <c r="B20" s="10" t="s">
        <v>13</v>
      </c>
      <c r="C20" s="8"/>
      <c r="D20" s="8"/>
      <c r="E20" s="12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9" t="s">
        <v>14</v>
      </c>
      <c r="B21" s="10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6.25" customHeight="1">
      <c r="A22" s="6" t="s">
        <v>22</v>
      </c>
      <c r="B22" s="14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>
      <c r="A23" s="1">
        <v>2</v>
      </c>
      <c r="B23" s="4" t="s">
        <v>24</v>
      </c>
      <c r="C23" s="5"/>
      <c r="D23" s="5"/>
      <c r="E23" s="5">
        <f aca="true" t="shared" si="1" ref="E23:N23">SUM(E24,E29,E34:E35)</f>
        <v>1901050</v>
      </c>
      <c r="F23" s="5">
        <f t="shared" si="1"/>
        <v>536420</v>
      </c>
      <c r="G23" s="5">
        <f t="shared" si="1"/>
        <v>516520</v>
      </c>
      <c r="H23" s="5">
        <f t="shared" si="1"/>
        <v>480720</v>
      </c>
      <c r="I23" s="5">
        <f t="shared" si="1"/>
        <v>452520</v>
      </c>
      <c r="J23" s="5">
        <f t="shared" si="1"/>
        <v>427620</v>
      </c>
      <c r="K23" s="5">
        <f t="shared" si="1"/>
        <v>404720</v>
      </c>
      <c r="L23" s="5">
        <f t="shared" si="1"/>
        <v>380820</v>
      </c>
      <c r="M23" s="5">
        <f t="shared" si="1"/>
        <v>344920</v>
      </c>
      <c r="N23" s="5">
        <f t="shared" si="1"/>
        <v>36210</v>
      </c>
    </row>
    <row r="24" spans="1:14" ht="18.75" customHeight="1">
      <c r="A24" s="15" t="s">
        <v>25</v>
      </c>
      <c r="B24" s="16" t="s">
        <v>26</v>
      </c>
      <c r="C24" s="8"/>
      <c r="D24" s="8"/>
      <c r="E24" s="8">
        <f aca="true" t="shared" si="2" ref="E24:N24">SUM(E25:E28)</f>
        <v>1717930</v>
      </c>
      <c r="F24" s="8">
        <f t="shared" si="2"/>
        <v>368820</v>
      </c>
      <c r="G24" s="8">
        <f t="shared" si="2"/>
        <v>368820</v>
      </c>
      <c r="H24" s="8">
        <f t="shared" si="2"/>
        <v>355920</v>
      </c>
      <c r="I24" s="8">
        <f t="shared" si="2"/>
        <v>351620</v>
      </c>
      <c r="J24" s="8">
        <f t="shared" si="2"/>
        <v>351620</v>
      </c>
      <c r="K24" s="8">
        <f t="shared" si="2"/>
        <v>351620</v>
      </c>
      <c r="L24" s="8">
        <f t="shared" si="2"/>
        <v>351620</v>
      </c>
      <c r="M24" s="8">
        <f t="shared" si="2"/>
        <v>331620</v>
      </c>
      <c r="N24" s="8">
        <f t="shared" si="2"/>
        <v>30810</v>
      </c>
    </row>
    <row r="25" spans="1:14" ht="15.75" customHeight="1">
      <c r="A25" s="9" t="s">
        <v>10</v>
      </c>
      <c r="B25" s="10" t="s">
        <v>27</v>
      </c>
      <c r="C25" s="12"/>
      <c r="D25" s="17"/>
      <c r="E25" s="12">
        <v>1654500</v>
      </c>
      <c r="F25" s="12">
        <v>290000</v>
      </c>
      <c r="G25" s="12">
        <v>290000</v>
      </c>
      <c r="H25" s="12">
        <v>290000</v>
      </c>
      <c r="I25" s="12">
        <v>290000</v>
      </c>
      <c r="J25" s="12">
        <v>290000</v>
      </c>
      <c r="K25" s="12">
        <v>290000</v>
      </c>
      <c r="L25" s="12">
        <v>290000</v>
      </c>
      <c r="M25" s="12">
        <v>270000</v>
      </c>
      <c r="N25" s="12"/>
    </row>
    <row r="26" spans="1:14" ht="15.75" customHeight="1">
      <c r="A26" s="9" t="s">
        <v>12</v>
      </c>
      <c r="B26" s="10" t="s">
        <v>28</v>
      </c>
      <c r="C26" s="12"/>
      <c r="D26" s="17"/>
      <c r="E26" s="12">
        <v>63430</v>
      </c>
      <c r="F26" s="12">
        <v>78820</v>
      </c>
      <c r="G26" s="12">
        <v>78820</v>
      </c>
      <c r="H26" s="12">
        <v>65920</v>
      </c>
      <c r="I26" s="12">
        <v>61620</v>
      </c>
      <c r="J26" s="12">
        <v>61620</v>
      </c>
      <c r="K26" s="12">
        <v>61620</v>
      </c>
      <c r="L26" s="12">
        <v>61620</v>
      </c>
      <c r="M26" s="12">
        <v>61620</v>
      </c>
      <c r="N26" s="12">
        <v>30810</v>
      </c>
    </row>
    <row r="27" spans="1:14" ht="15.75" customHeight="1">
      <c r="A27" s="9" t="s">
        <v>14</v>
      </c>
      <c r="B27" s="10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>
      <c r="A28" s="9" t="s">
        <v>30</v>
      </c>
      <c r="B28" s="10" t="s">
        <v>31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7.25" customHeight="1">
      <c r="A29" s="6" t="s">
        <v>32</v>
      </c>
      <c r="B29" s="7" t="s">
        <v>33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 customHeight="1">
      <c r="A30" s="9" t="s">
        <v>10</v>
      </c>
      <c r="B30" s="10" t="s">
        <v>27</v>
      </c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.75" customHeight="1">
      <c r="A31" s="9" t="s">
        <v>12</v>
      </c>
      <c r="B31" s="10" t="s"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 customHeight="1">
      <c r="A32" s="9" t="s">
        <v>14</v>
      </c>
      <c r="B32" s="10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 customHeight="1">
      <c r="A33" s="9" t="s">
        <v>30</v>
      </c>
      <c r="B33" s="10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9.5" customHeight="1">
      <c r="A34" s="6" t="s">
        <v>34</v>
      </c>
      <c r="B34" s="7" t="s">
        <v>35</v>
      </c>
      <c r="C34" s="8"/>
      <c r="D34" s="8"/>
      <c r="E34" s="8">
        <v>183120</v>
      </c>
      <c r="F34" s="8">
        <v>167600</v>
      </c>
      <c r="G34" s="8">
        <v>147700</v>
      </c>
      <c r="H34" s="8">
        <v>124800</v>
      </c>
      <c r="I34" s="8">
        <v>100900</v>
      </c>
      <c r="J34" s="8">
        <v>76000</v>
      </c>
      <c r="K34" s="8">
        <v>53100</v>
      </c>
      <c r="L34" s="8">
        <v>29200</v>
      </c>
      <c r="M34" s="8">
        <v>13300</v>
      </c>
      <c r="N34" s="8">
        <v>5400</v>
      </c>
    </row>
    <row r="35" spans="1:14" ht="15.75" customHeight="1">
      <c r="A35" s="6" t="s">
        <v>36</v>
      </c>
      <c r="B35" s="7" t="s">
        <v>37</v>
      </c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4.75" customHeight="1">
      <c r="A36" s="1" t="s">
        <v>38</v>
      </c>
      <c r="B36" s="4" t="s">
        <v>39</v>
      </c>
      <c r="C36" s="5">
        <v>7825357</v>
      </c>
      <c r="D36" s="5">
        <v>9010313</v>
      </c>
      <c r="E36" s="5">
        <v>17297773</v>
      </c>
      <c r="F36" s="5">
        <v>10150000</v>
      </c>
      <c r="G36" s="5">
        <v>9000000</v>
      </c>
      <c r="H36" s="5">
        <v>9100000</v>
      </c>
      <c r="I36" s="5">
        <v>9200000</v>
      </c>
      <c r="J36" s="5">
        <v>9300000</v>
      </c>
      <c r="K36" s="5">
        <v>9400000</v>
      </c>
      <c r="L36" s="5">
        <v>9500000</v>
      </c>
      <c r="M36" s="5">
        <v>9600000</v>
      </c>
      <c r="N36" s="5">
        <v>9700000</v>
      </c>
    </row>
    <row r="37" spans="1:14" ht="21" customHeight="1">
      <c r="A37" s="1" t="s">
        <v>40</v>
      </c>
      <c r="B37" s="4" t="s">
        <v>41</v>
      </c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21" customHeight="1">
      <c r="A38" s="6" t="s">
        <v>42</v>
      </c>
      <c r="B38" s="7" t="s">
        <v>46</v>
      </c>
      <c r="C38" s="20">
        <f aca="true" t="shared" si="3" ref="C38:N38">C5/C36</f>
        <v>0.01561078938635004</v>
      </c>
      <c r="D38" s="20">
        <f t="shared" si="3"/>
        <v>0.4512950881950494</v>
      </c>
      <c r="E38" s="20">
        <f t="shared" si="3"/>
        <v>0.1654819958615482</v>
      </c>
      <c r="F38" s="20">
        <f t="shared" si="3"/>
        <v>0.24567980295566502</v>
      </c>
      <c r="G38" s="20">
        <f t="shared" si="3"/>
        <v>0.23609222222222223</v>
      </c>
      <c r="H38" s="20">
        <f t="shared" si="3"/>
        <v>0.19438571428571427</v>
      </c>
      <c r="I38" s="20">
        <f t="shared" si="3"/>
        <v>0.15405326086956522</v>
      </c>
      <c r="J38" s="20">
        <f t="shared" si="3"/>
        <v>0.11458817204301075</v>
      </c>
      <c r="K38" s="20">
        <f t="shared" si="3"/>
        <v>0.0759627659574468</v>
      </c>
      <c r="L38" s="20">
        <f t="shared" si="3"/>
        <v>0.038150526315789475</v>
      </c>
      <c r="M38" s="20">
        <f t="shared" si="3"/>
        <v>0.003209375</v>
      </c>
      <c r="N38" s="20">
        <f t="shared" si="3"/>
        <v>0</v>
      </c>
    </row>
    <row r="39" spans="1:14" ht="19.5" customHeight="1">
      <c r="A39" s="6" t="s">
        <v>43</v>
      </c>
      <c r="B39" s="7" t="s">
        <v>47</v>
      </c>
      <c r="C39" s="20">
        <f aca="true" t="shared" si="4" ref="C39:N39">(C5-C14)/C36</f>
        <v>0.01561078938635004</v>
      </c>
      <c r="D39" s="20">
        <f t="shared" si="4"/>
        <v>0.4512950881950494</v>
      </c>
      <c r="E39" s="20">
        <f t="shared" si="4"/>
        <v>0.1654819958615482</v>
      </c>
      <c r="F39" s="20">
        <f t="shared" si="4"/>
        <v>0.24567980295566502</v>
      </c>
      <c r="G39" s="20">
        <f t="shared" si="4"/>
        <v>0.23609222222222223</v>
      </c>
      <c r="H39" s="20">
        <f t="shared" si="4"/>
        <v>0.19438571428571427</v>
      </c>
      <c r="I39" s="20">
        <f t="shared" si="4"/>
        <v>0.15405326086956522</v>
      </c>
      <c r="J39" s="20">
        <f t="shared" si="4"/>
        <v>0.11458817204301075</v>
      </c>
      <c r="K39" s="20">
        <f t="shared" si="4"/>
        <v>0.0759627659574468</v>
      </c>
      <c r="L39" s="20">
        <f t="shared" si="4"/>
        <v>0.038150526315789475</v>
      </c>
      <c r="M39" s="20">
        <f t="shared" si="4"/>
        <v>0.003209375</v>
      </c>
      <c r="N39" s="20">
        <f t="shared" si="4"/>
        <v>0</v>
      </c>
    </row>
    <row r="40" spans="1:14" ht="18.75" customHeight="1">
      <c r="A40" s="6" t="s">
        <v>44</v>
      </c>
      <c r="B40" s="7" t="s">
        <v>48</v>
      </c>
      <c r="C40" s="21"/>
      <c r="D40" s="20"/>
      <c r="E40" s="20">
        <f aca="true" t="shared" si="5" ref="E40:N40">E23/E36</f>
        <v>0.10990143066393576</v>
      </c>
      <c r="F40" s="20">
        <f t="shared" si="5"/>
        <v>0.05284926108374384</v>
      </c>
      <c r="G40" s="20">
        <f t="shared" si="5"/>
        <v>0.05739111111111111</v>
      </c>
      <c r="H40" s="20">
        <f t="shared" si="5"/>
        <v>0.05282637362637363</v>
      </c>
      <c r="I40" s="20">
        <f t="shared" si="5"/>
        <v>0.04918695652173913</v>
      </c>
      <c r="J40" s="20">
        <f t="shared" si="5"/>
        <v>0.04598064516129032</v>
      </c>
      <c r="K40" s="20">
        <f t="shared" si="5"/>
        <v>0.04305531914893617</v>
      </c>
      <c r="L40" s="20">
        <f t="shared" si="5"/>
        <v>0.040086315789473685</v>
      </c>
      <c r="M40" s="20">
        <f t="shared" si="5"/>
        <v>0.035929166666666665</v>
      </c>
      <c r="N40" s="20">
        <f t="shared" si="5"/>
        <v>0.0037329896907216495</v>
      </c>
    </row>
    <row r="41" spans="1:14" ht="24.75" customHeight="1">
      <c r="A41" s="6" t="s">
        <v>45</v>
      </c>
      <c r="B41" s="7" t="s">
        <v>49</v>
      </c>
      <c r="C41" s="21"/>
      <c r="D41" s="22"/>
      <c r="E41" s="20">
        <f aca="true" t="shared" si="6" ref="E41:N41">(E24+E34)/E36</f>
        <v>0.10990143066393576</v>
      </c>
      <c r="F41" s="20">
        <f t="shared" si="6"/>
        <v>0.05284926108374384</v>
      </c>
      <c r="G41" s="20">
        <f t="shared" si="6"/>
        <v>0.05739111111111111</v>
      </c>
      <c r="H41" s="20">
        <f t="shared" si="6"/>
        <v>0.05282637362637363</v>
      </c>
      <c r="I41" s="20">
        <f t="shared" si="6"/>
        <v>0.04918695652173913</v>
      </c>
      <c r="J41" s="20">
        <f t="shared" si="6"/>
        <v>0.04598064516129032</v>
      </c>
      <c r="K41" s="20">
        <f t="shared" si="6"/>
        <v>0.04305531914893617</v>
      </c>
      <c r="L41" s="20">
        <f t="shared" si="6"/>
        <v>0.040086315789473685</v>
      </c>
      <c r="M41" s="20">
        <f t="shared" si="6"/>
        <v>0.035929166666666665</v>
      </c>
      <c r="N41" s="20">
        <f t="shared" si="6"/>
        <v>0.0037329896907216495</v>
      </c>
    </row>
    <row r="42" ht="21" customHeight="1">
      <c r="A42" s="23" t="s">
        <v>50</v>
      </c>
    </row>
    <row r="44" ht="12.75">
      <c r="I44" t="s">
        <v>51</v>
      </c>
    </row>
    <row r="45" spans="7:8" ht="12.75">
      <c r="G45" s="24"/>
      <c r="H45" t="s">
        <v>52</v>
      </c>
    </row>
    <row r="52" ht="12.75">
      <c r="C52" s="25"/>
    </row>
  </sheetData>
  <mergeCells count="6">
    <mergeCell ref="A1:N1"/>
    <mergeCell ref="A2:A3"/>
    <mergeCell ref="B2:B3"/>
    <mergeCell ref="D2:D3"/>
    <mergeCell ref="E2:N2"/>
    <mergeCell ref="C2:C3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dcterms:created xsi:type="dcterms:W3CDTF">2010-01-28T13:35:41Z</dcterms:created>
  <dcterms:modified xsi:type="dcterms:W3CDTF">2010-10-08T07:53:53Z</dcterms:modified>
  <cp:category/>
  <cp:version/>
  <cp:contentType/>
  <cp:contentStatus/>
</cp:coreProperties>
</file>