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<sst xmlns="http://schemas.openxmlformats.org/spreadsheetml/2006/main" count="66" uniqueCount="44">
  <si>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Plan wydatków majątkowych na 2010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</si>
  <si>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</si>
  <si>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</si>
  <si>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</si>
  <si>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</si>
  <si>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</si>
  <si>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</si>
  <si>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</si>
  <si>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do 2010r.</t>
  </si>
  <si>
    <t>Planowane wydatki</t>
  </si>
  <si>
    <t>Jednostka organizacyjna realizująca program lub koordynująca wykonanie programu</t>
  </si>
  <si>
    <t>z tego źródła finansowania</t>
  </si>
  <si>
    <t>dochody własne</t>
  </si>
  <si>
    <t>środki wymienione
w art. 5 ust. 1 pkt 2 i 3 u.f.p.</t>
  </si>
  <si>
    <t>1.</t>
  </si>
  <si>
    <t>010</t>
  </si>
  <si>
    <t>01010</t>
  </si>
  <si>
    <t>6050</t>
  </si>
  <si>
    <t>Urząd Gminy          w Osiecku</t>
  </si>
  <si>
    <t>2.</t>
  </si>
  <si>
    <t>Budowa oczyszczalni ścieków i sieci kanalizacyjnej w Osiecku</t>
  </si>
  <si>
    <t xml:space="preserve">Razem dział 010 </t>
  </si>
  <si>
    <t>3.</t>
  </si>
  <si>
    <t>4.</t>
  </si>
  <si>
    <t>600</t>
  </si>
  <si>
    <t>60016</t>
  </si>
  <si>
    <t>Odnowa centrum miejscowości - Rynek w Osiecku 2007 2010</t>
  </si>
  <si>
    <t>Razem dział 600</t>
  </si>
  <si>
    <t>5.</t>
  </si>
  <si>
    <t>Ogółem</t>
  </si>
  <si>
    <t>x</t>
  </si>
  <si>
    <t>6057                        6059</t>
  </si>
  <si>
    <t>6.</t>
  </si>
  <si>
    <t>Budowa przydomowych biologicznych oczyszczalni ścieków</t>
  </si>
  <si>
    <t>600/60014/6300 Dotacja dla powiatu na przebudowę drogi powiatowej w Natolinie - 150.000 zł.</t>
  </si>
  <si>
    <t>7.</t>
  </si>
  <si>
    <t>Przebudowa nawierzchni placu przed budynkiem wiejskim w Augustówce</t>
  </si>
  <si>
    <t>kredyty, pożyczki</t>
  </si>
  <si>
    <r>
      <t xml:space="preserve">rok budżetowy 2010 </t>
    </r>
    <r>
      <rPr>
        <b/>
        <sz val="10"/>
        <rFont val="Arial CE"/>
        <family val="0"/>
      </rPr>
      <t>(9+10+11)</t>
    </r>
  </si>
  <si>
    <t>Budowa sieci kanalizacji sanitarnej - II etap - miejscowości: Pogorzel, Augustówka, Grabianka</t>
  </si>
  <si>
    <t>Budowa wodociągu                             w Starych Kościeliskach</t>
  </si>
  <si>
    <t>Modernizacja stacji uzdatniania wody                         w Osiecku</t>
  </si>
  <si>
    <t xml:space="preserve">Przewodniczący Rady  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</si>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</sst>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87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s="4" customFormat="1" ht="19.5" customHeight="1">
      <c r="A3" s="33" t="s">
        <v>2</v>
      </c>
      <c r="B3" s="33" t="s">
        <v>3</v>
      </c>
      <c r="C3" s="33" t="s">
        <v>4</v>
      </c>
      <c r="D3" s="33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/>
      <c r="J3" s="34"/>
      <c r="K3" s="34"/>
      <c r="L3" s="34" t="s">
        <v>10</v>
      </c>
    </row>
    <row r="4" spans="1:12" s="4" customFormat="1" ht="19.5" customHeight="1">
      <c r="A4" s="33"/>
      <c r="B4" s="33"/>
      <c r="C4" s="33"/>
      <c r="D4" s="33"/>
      <c r="E4" s="34"/>
      <c r="F4" s="34"/>
      <c r="G4" s="34"/>
      <c r="H4" s="34" t="s">
        <v>38</v>
      </c>
      <c r="I4" s="34" t="s">
        <v>11</v>
      </c>
      <c r="J4" s="34"/>
      <c r="K4" s="34"/>
      <c r="L4" s="34"/>
    </row>
    <row r="5" spans="1:12" s="4" customFormat="1" ht="29.25" customHeight="1">
      <c r="A5" s="33"/>
      <c r="B5" s="33"/>
      <c r="C5" s="33"/>
      <c r="D5" s="33"/>
      <c r="E5" s="34"/>
      <c r="F5" s="34"/>
      <c r="G5" s="34"/>
      <c r="H5" s="34"/>
      <c r="I5" s="34" t="s">
        <v>12</v>
      </c>
      <c r="J5" s="34" t="s">
        <v>37</v>
      </c>
      <c r="K5" s="34" t="s">
        <v>13</v>
      </c>
      <c r="L5" s="34"/>
    </row>
    <row r="6" spans="1:12" s="4" customFormat="1" ht="19.5" customHeight="1">
      <c r="A6" s="33"/>
      <c r="B6" s="33"/>
      <c r="C6" s="33"/>
      <c r="D6" s="33"/>
      <c r="E6" s="34"/>
      <c r="F6" s="34"/>
      <c r="G6" s="34"/>
      <c r="H6" s="34"/>
      <c r="I6" s="34"/>
      <c r="J6" s="34"/>
      <c r="K6" s="34"/>
      <c r="L6" s="34"/>
    </row>
    <row r="7" spans="1:12" s="4" customFormat="1" ht="19.5" customHeight="1">
      <c r="A7" s="33"/>
      <c r="B7" s="33"/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31.5" customHeight="1">
      <c r="A9" s="6" t="s">
        <v>14</v>
      </c>
      <c r="B9" s="7" t="s">
        <v>15</v>
      </c>
      <c r="C9" s="7" t="s">
        <v>16</v>
      </c>
      <c r="D9" s="7" t="s">
        <v>17</v>
      </c>
      <c r="E9" s="8" t="s">
        <v>40</v>
      </c>
      <c r="F9" s="9">
        <f>SUM(G9:H9)</f>
        <v>4990</v>
      </c>
      <c r="G9" s="9"/>
      <c r="H9" s="9">
        <f>SUM(I9:K9)</f>
        <v>4990</v>
      </c>
      <c r="I9" s="9">
        <f>4626+364</f>
        <v>4990</v>
      </c>
      <c r="J9" s="9"/>
      <c r="K9" s="10"/>
      <c r="L9" s="19" t="s">
        <v>18</v>
      </c>
    </row>
    <row r="10" spans="1:12" ht="42.75" customHeight="1">
      <c r="A10" s="12" t="s">
        <v>19</v>
      </c>
      <c r="B10" s="7" t="s">
        <v>15</v>
      </c>
      <c r="C10" s="7" t="s">
        <v>16</v>
      </c>
      <c r="D10" s="7" t="s">
        <v>17</v>
      </c>
      <c r="E10" s="8" t="s">
        <v>41</v>
      </c>
      <c r="F10" s="9">
        <v>10000</v>
      </c>
      <c r="G10" s="9"/>
      <c r="H10" s="9">
        <v>10000</v>
      </c>
      <c r="I10" s="9">
        <f>200000-190000</f>
        <v>10000</v>
      </c>
      <c r="J10" s="9"/>
      <c r="K10" s="31"/>
      <c r="L10" s="19" t="s">
        <v>18</v>
      </c>
    </row>
    <row r="11" spans="1:12" ht="53.25" customHeight="1">
      <c r="A11" s="12" t="s">
        <v>22</v>
      </c>
      <c r="B11" s="7" t="s">
        <v>15</v>
      </c>
      <c r="C11" s="7" t="s">
        <v>16</v>
      </c>
      <c r="D11" s="7" t="s">
        <v>17</v>
      </c>
      <c r="E11" s="8" t="s">
        <v>39</v>
      </c>
      <c r="F11" s="9">
        <v>290000</v>
      </c>
      <c r="G11" s="9"/>
      <c r="H11" s="9">
        <f>SUM(I11:K11)</f>
        <v>90000</v>
      </c>
      <c r="I11" s="9">
        <v>90000</v>
      </c>
      <c r="J11" s="9"/>
      <c r="K11" s="31"/>
      <c r="L11" s="30" t="s">
        <v>18</v>
      </c>
    </row>
    <row r="12" spans="1:12" ht="45" customHeight="1">
      <c r="A12" s="12" t="s">
        <v>23</v>
      </c>
      <c r="B12" s="7" t="s">
        <v>15</v>
      </c>
      <c r="C12" s="7" t="s">
        <v>16</v>
      </c>
      <c r="D12" s="13" t="s">
        <v>31</v>
      </c>
      <c r="E12" s="8" t="s">
        <v>20</v>
      </c>
      <c r="F12" s="9">
        <f>SUM(G12:H12)</f>
        <v>11833353.57</v>
      </c>
      <c r="G12" s="9">
        <f>199362+1379450.57+3600000</f>
        <v>5178812.57</v>
      </c>
      <c r="H12" s="9">
        <f>SUM(I12:K12)</f>
        <v>6654541</v>
      </c>
      <c r="I12" s="9">
        <f>765329-514090+431256-204400+1+183076+230000</f>
        <v>891172</v>
      </c>
      <c r="J12" s="9">
        <f>164090+350000</f>
        <v>514090</v>
      </c>
      <c r="K12" s="29">
        <f>3154717+449992+1574170+253476-183076</f>
        <v>5249279</v>
      </c>
      <c r="L12" s="30" t="s">
        <v>18</v>
      </c>
    </row>
    <row r="13" spans="1:12" ht="45" customHeight="1">
      <c r="A13" s="12" t="s">
        <v>28</v>
      </c>
      <c r="B13" s="7" t="s">
        <v>15</v>
      </c>
      <c r="C13" s="7" t="s">
        <v>16</v>
      </c>
      <c r="D13" s="13" t="s">
        <v>31</v>
      </c>
      <c r="E13" s="8" t="s">
        <v>33</v>
      </c>
      <c r="F13" s="9">
        <v>1768039</v>
      </c>
      <c r="G13" s="9">
        <v>17963</v>
      </c>
      <c r="H13" s="9">
        <f>SUM(I13:J13,K13)</f>
        <v>214030</v>
      </c>
      <c r="I13" s="9">
        <f>870332-253476-85600-431256+204400-1-90369-50000</f>
        <v>164030</v>
      </c>
      <c r="J13" s="9"/>
      <c r="K13" s="14">
        <f>449992-449992+50000</f>
        <v>50000</v>
      </c>
      <c r="L13" s="15" t="s">
        <v>18</v>
      </c>
    </row>
    <row r="14" spans="1:12" ht="36.75" customHeight="1">
      <c r="A14" s="6"/>
      <c r="B14" s="35" t="s">
        <v>21</v>
      </c>
      <c r="C14" s="35"/>
      <c r="D14" s="35"/>
      <c r="E14" s="8"/>
      <c r="F14" s="17">
        <f aca="true" t="shared" si="0" ref="F14:K14">SUM(F9:F13)</f>
        <v>13906382.57</v>
      </c>
      <c r="G14" s="17">
        <f t="shared" si="0"/>
        <v>5196775.57</v>
      </c>
      <c r="H14" s="17">
        <f t="shared" si="0"/>
        <v>6973561</v>
      </c>
      <c r="I14" s="17">
        <f t="shared" si="0"/>
        <v>1160192</v>
      </c>
      <c r="J14" s="17">
        <f t="shared" si="0"/>
        <v>514090</v>
      </c>
      <c r="K14" s="18">
        <f t="shared" si="0"/>
        <v>5299279</v>
      </c>
      <c r="L14" s="11"/>
    </row>
    <row r="15" spans="1:12" ht="48.75" customHeight="1">
      <c r="A15" s="12" t="s">
        <v>32</v>
      </c>
      <c r="B15" s="7" t="s">
        <v>24</v>
      </c>
      <c r="C15" s="7" t="s">
        <v>25</v>
      </c>
      <c r="D15" s="16" t="s">
        <v>17</v>
      </c>
      <c r="E15" s="8" t="s">
        <v>36</v>
      </c>
      <c r="F15" s="9">
        <f>SUM(G15:H15)</f>
        <v>47605</v>
      </c>
      <c r="G15" s="9"/>
      <c r="H15" s="9">
        <f>SUM(I15:K15)</f>
        <v>47605</v>
      </c>
      <c r="I15" s="9">
        <f>35000+12600+5</f>
        <v>47605</v>
      </c>
      <c r="J15" s="9"/>
      <c r="K15" s="14"/>
      <c r="L15" s="21" t="s">
        <v>18</v>
      </c>
    </row>
    <row r="16" spans="1:12" ht="44.25" customHeight="1">
      <c r="A16" s="12" t="s">
        <v>35</v>
      </c>
      <c r="B16" s="7" t="s">
        <v>24</v>
      </c>
      <c r="C16" s="7" t="s">
        <v>25</v>
      </c>
      <c r="D16" s="13" t="s">
        <v>31</v>
      </c>
      <c r="E16" s="20" t="s">
        <v>26</v>
      </c>
      <c r="F16" s="9">
        <f>SUM(G16,H16)</f>
        <v>1220633</v>
      </c>
      <c r="G16" s="9">
        <v>446816</v>
      </c>
      <c r="H16" s="9">
        <f>SUM(I16,J16,K16)</f>
        <v>773817</v>
      </c>
      <c r="I16" s="9">
        <f>17384+38946+300+20740+196447+187044</f>
        <v>460861</v>
      </c>
      <c r="J16" s="9"/>
      <c r="K16" s="14">
        <f>500000-187044</f>
        <v>312956</v>
      </c>
      <c r="L16" s="21" t="s">
        <v>18</v>
      </c>
    </row>
    <row r="17" spans="1:12" ht="36.75" customHeight="1">
      <c r="A17" s="22"/>
      <c r="B17" s="36" t="s">
        <v>27</v>
      </c>
      <c r="C17" s="36"/>
      <c r="D17" s="36"/>
      <c r="E17" s="20"/>
      <c r="F17" s="17">
        <v>1268233</v>
      </c>
      <c r="G17" s="17">
        <f>SUM(G15:G16)</f>
        <v>446816</v>
      </c>
      <c r="H17" s="17">
        <v>821417</v>
      </c>
      <c r="I17" s="17">
        <f>SUM(I15:I16)</f>
        <v>508466</v>
      </c>
      <c r="J17" s="17">
        <f>SUM(J15:J16)</f>
        <v>0</v>
      </c>
      <c r="K17" s="18">
        <f>SUM(K15:K16)</f>
        <v>312956</v>
      </c>
      <c r="L17" s="11"/>
    </row>
    <row r="18" spans="1:12" ht="12.75" customHeight="1" hidden="1">
      <c r="A18" s="22"/>
      <c r="B18" s="23"/>
      <c r="C18" s="23"/>
      <c r="D18" s="23"/>
      <c r="E18" s="24"/>
      <c r="F18" s="25"/>
      <c r="G18" s="25"/>
      <c r="H18" s="25"/>
      <c r="I18" s="25"/>
      <c r="J18" s="25"/>
      <c r="K18" s="26"/>
      <c r="L18" s="21" t="s">
        <v>18</v>
      </c>
    </row>
    <row r="19" spans="1:12" ht="38.25" customHeight="1">
      <c r="A19" s="37" t="s">
        <v>29</v>
      </c>
      <c r="B19" s="37"/>
      <c r="C19" s="37"/>
      <c r="D19" s="37"/>
      <c r="E19" s="37"/>
      <c r="F19" s="17">
        <f aca="true" t="shared" si="1" ref="F19:K19">SUM(F14,F17)</f>
        <v>15174615.57</v>
      </c>
      <c r="G19" s="17">
        <f t="shared" si="1"/>
        <v>5643591.57</v>
      </c>
      <c r="H19" s="17">
        <f t="shared" si="1"/>
        <v>7794978</v>
      </c>
      <c r="I19" s="17">
        <f t="shared" si="1"/>
        <v>1668658</v>
      </c>
      <c r="J19" s="17">
        <f t="shared" si="1"/>
        <v>514090</v>
      </c>
      <c r="K19" s="18">
        <f t="shared" si="1"/>
        <v>5612235</v>
      </c>
      <c r="L19" s="27" t="s">
        <v>30</v>
      </c>
    </row>
    <row r="20" ht="12.75">
      <c r="A20" s="1" t="s">
        <v>34</v>
      </c>
    </row>
    <row r="23" ht="12.75">
      <c r="K23" s="1" t="s">
        <v>42</v>
      </c>
    </row>
    <row r="24" ht="12.75">
      <c r="K24" s="1" t="s">
        <v>43</v>
      </c>
    </row>
    <row r="26" ht="12.75">
      <c r="A26" s="28"/>
    </row>
  </sheetData>
  <mergeCells count="18">
    <mergeCell ref="B14:D14"/>
    <mergeCell ref="B17:D17"/>
    <mergeCell ref="A19:E19"/>
    <mergeCell ref="H4:H7"/>
    <mergeCell ref="I4:K4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69" r:id="rId1"/>
  <headerFooter alignWithMargins="0">
    <oddHeader>&amp;R&amp;9Tabela Nr 1
do Uchwały Nr XXXIX/221/10
Rady Gminy Osieck 
z dnia 10 listopada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2010-11-16T09:01:00Z</cp:lastPrinted>
  <dcterms:created xsi:type="dcterms:W3CDTF">2010-01-27T14:13:35Z</dcterms:created>
  <dcterms:modified xsi:type="dcterms:W3CDTF">2010-11-29T15:11:25Z</dcterms:modified>
  <cp:category/>
  <cp:version/>
  <cp:contentType/>
  <cp:contentStatus/>
</cp:coreProperties>
</file>