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<sst xmlns="http://schemas.openxmlformats.org/spreadsheetml/2006/main" count="74" uniqueCount="52">
  <si>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Plan wydatków majątkowych na 2010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</si>
  <si>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</si>
  <si>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</si>
  <si>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</si>
  <si>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</si>
  <si>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</si>
  <si>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</si>
  <si>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</si>
  <si>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do 2010r.</t>
  </si>
  <si>
    <t>Planowane wydatki</t>
  </si>
  <si>
    <t>Jednostka organizacyjna realizująca program lub koordynująca wykonanie programu</t>
  </si>
  <si>
    <t>z tego źródła finansowania</t>
  </si>
  <si>
    <t>dochody własne</t>
  </si>
  <si>
    <t>środki wymienione
w art. 5 ust. 1 pkt 2 i 3 u.f.p.</t>
  </si>
  <si>
    <t>1.</t>
  </si>
  <si>
    <t>010</t>
  </si>
  <si>
    <t>01010</t>
  </si>
  <si>
    <t>6050</t>
  </si>
  <si>
    <t>Budowa wodociągu w Starych Kościeliskach</t>
  </si>
  <si>
    <t>Urząd Gminy          w Osiecku</t>
  </si>
  <si>
    <t>2.</t>
  </si>
  <si>
    <t>Budowa oczyszczalni ścieków i sieci kanalizacyjnej w Osiecku</t>
  </si>
  <si>
    <t xml:space="preserve">Razem dział 010 </t>
  </si>
  <si>
    <t>3.</t>
  </si>
  <si>
    <t>150</t>
  </si>
  <si>
    <t>15011</t>
  </si>
  <si>
    <t>6639</t>
  </si>
  <si>
    <t>Przyspieszenie wzrostu konkurencyjności województwa mazowieckiego, przez budowanie społeczeństwa informacyjnego i gospodarki opartej na wiedzy poprzez stworzenie zintegrowanych baz wiedzy o Mazowszu 2010 - 2011</t>
  </si>
  <si>
    <t>Razem dział 150</t>
  </si>
  <si>
    <t>4.</t>
  </si>
  <si>
    <t>600</t>
  </si>
  <si>
    <t>60016</t>
  </si>
  <si>
    <t>Odnowa centrum miejscowości - Rynek w Osiecku 2007 2010</t>
  </si>
  <si>
    <t>Razem dział 600</t>
  </si>
  <si>
    <t>5.</t>
  </si>
  <si>
    <t>750</t>
  </si>
  <si>
    <t>75095</t>
  </si>
  <si>
    <t>Rozwój elektronicznej administracji w samorządach województwa mazowieckiego wspomagającej niwelowanie dwudzielności potencjału województwa 2010 - 2012</t>
  </si>
  <si>
    <t>Razem dział 750</t>
  </si>
  <si>
    <t>Ogółem</t>
  </si>
  <si>
    <t>x</t>
  </si>
  <si>
    <t>6057                        6059</t>
  </si>
  <si>
    <t>6.</t>
  </si>
  <si>
    <t>Budowa przydomowych biologicznych oczyszczalni ścieków</t>
  </si>
  <si>
    <t>600/60014/6300 Dotacja dla powiatu na przebudowę drogi powiatowej w Natolinie - 150.000 zł.</t>
  </si>
  <si>
    <t>Modernizacja stacji uzdatniania wody w Osiecku</t>
  </si>
  <si>
    <t>7.</t>
  </si>
  <si>
    <t>Przebudowa nawierzchni placu przed budynkiem wiejskim w Augustówce</t>
  </si>
  <si>
    <t>kredyty, pożyczki</t>
  </si>
  <si>
    <r>
      <t xml:space="preserve">rok budżetowy 2010 </t>
    </r>
    <r>
      <rPr>
        <b/>
        <sz val="10"/>
        <rFont val="Arial CE"/>
        <family val="0"/>
      </rPr>
      <t>(9+10+11)</t>
    </r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</si>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</sst>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 shrinkToFi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 shrinkToFit="1"/>
    </xf>
    <xf numFmtId="3" fontId="9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7">
      <selection activeCell="J26" sqref="J26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87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2" s="4" customFormat="1" ht="19.5" customHeight="1">
      <c r="A3" s="41" t="s">
        <v>2</v>
      </c>
      <c r="B3" s="41" t="s">
        <v>3</v>
      </c>
      <c r="C3" s="41" t="s">
        <v>4</v>
      </c>
      <c r="D3" s="41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/>
      <c r="J3" s="42"/>
      <c r="K3" s="42"/>
      <c r="L3" s="42" t="s">
        <v>10</v>
      </c>
    </row>
    <row r="4" spans="1:12" s="4" customFormat="1" ht="19.5" customHeight="1">
      <c r="A4" s="41"/>
      <c r="B4" s="41"/>
      <c r="C4" s="41"/>
      <c r="D4" s="41"/>
      <c r="E4" s="42"/>
      <c r="F4" s="42"/>
      <c r="G4" s="42"/>
      <c r="H4" s="42" t="s">
        <v>49</v>
      </c>
      <c r="I4" s="42" t="s">
        <v>11</v>
      </c>
      <c r="J4" s="42"/>
      <c r="K4" s="42"/>
      <c r="L4" s="42"/>
    </row>
    <row r="5" spans="1:12" s="4" customFormat="1" ht="29.25" customHeight="1">
      <c r="A5" s="41"/>
      <c r="B5" s="41"/>
      <c r="C5" s="41"/>
      <c r="D5" s="41"/>
      <c r="E5" s="42"/>
      <c r="F5" s="42"/>
      <c r="G5" s="42"/>
      <c r="H5" s="42"/>
      <c r="I5" s="42" t="s">
        <v>12</v>
      </c>
      <c r="J5" s="42" t="s">
        <v>48</v>
      </c>
      <c r="K5" s="42" t="s">
        <v>13</v>
      </c>
      <c r="L5" s="42"/>
    </row>
    <row r="6" spans="1:12" s="4" customFormat="1" ht="19.5" customHeight="1">
      <c r="A6" s="41"/>
      <c r="B6" s="41"/>
      <c r="C6" s="41"/>
      <c r="D6" s="41"/>
      <c r="E6" s="42"/>
      <c r="F6" s="42"/>
      <c r="G6" s="42"/>
      <c r="H6" s="42"/>
      <c r="I6" s="42"/>
      <c r="J6" s="42"/>
      <c r="K6" s="42"/>
      <c r="L6" s="42"/>
    </row>
    <row r="7" spans="1:12" s="4" customFormat="1" ht="19.5" customHeight="1">
      <c r="A7" s="41"/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</row>
    <row r="8" spans="1:12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53.25" customHeight="1">
      <c r="A9" s="6" t="s">
        <v>14</v>
      </c>
      <c r="B9" s="7" t="s">
        <v>15</v>
      </c>
      <c r="C9" s="7" t="s">
        <v>16</v>
      </c>
      <c r="D9" s="7" t="s">
        <v>17</v>
      </c>
      <c r="E9" s="8" t="s">
        <v>18</v>
      </c>
      <c r="F9" s="9">
        <v>4626</v>
      </c>
      <c r="G9" s="9"/>
      <c r="H9" s="9">
        <v>4626</v>
      </c>
      <c r="I9" s="9">
        <v>4626</v>
      </c>
      <c r="J9" s="9"/>
      <c r="K9" s="10"/>
      <c r="L9" s="19" t="s">
        <v>19</v>
      </c>
    </row>
    <row r="10" spans="1:12" ht="53.25" customHeight="1">
      <c r="A10" s="12" t="s">
        <v>20</v>
      </c>
      <c r="B10" s="7" t="s">
        <v>15</v>
      </c>
      <c r="C10" s="7" t="s">
        <v>16</v>
      </c>
      <c r="D10" s="7" t="s">
        <v>17</v>
      </c>
      <c r="E10" s="8" t="s">
        <v>45</v>
      </c>
      <c r="F10" s="9">
        <v>200000</v>
      </c>
      <c r="G10" s="9"/>
      <c r="H10" s="9">
        <v>200000</v>
      </c>
      <c r="I10" s="9">
        <v>200000</v>
      </c>
      <c r="J10" s="9"/>
      <c r="K10" s="38"/>
      <c r="L10" s="19" t="s">
        <v>19</v>
      </c>
    </row>
    <row r="11" spans="1:12" ht="53.25" customHeight="1">
      <c r="A11" s="12" t="s">
        <v>23</v>
      </c>
      <c r="B11" s="7" t="s">
        <v>15</v>
      </c>
      <c r="C11" s="7" t="s">
        <v>16</v>
      </c>
      <c r="D11" s="13" t="s">
        <v>41</v>
      </c>
      <c r="E11" s="8" t="s">
        <v>21</v>
      </c>
      <c r="F11" s="9">
        <f>SUM(G11:H11)</f>
        <v>11603353.57</v>
      </c>
      <c r="G11" s="9">
        <f>199362+1379450.57+3600000</f>
        <v>5178812.57</v>
      </c>
      <c r="H11" s="9">
        <v>6424541</v>
      </c>
      <c r="I11" s="9">
        <f>765329-514090+431256-204400+1+183076</f>
        <v>661172</v>
      </c>
      <c r="J11" s="9">
        <f>164090+350000</f>
        <v>514090</v>
      </c>
      <c r="K11" s="36">
        <f>3154717+449992+1574170+253476-183076</f>
        <v>5249279</v>
      </c>
      <c r="L11" s="37" t="s">
        <v>19</v>
      </c>
    </row>
    <row r="12" spans="1:12" ht="53.25" customHeight="1">
      <c r="A12" s="12" t="s">
        <v>29</v>
      </c>
      <c r="B12" s="7" t="s">
        <v>15</v>
      </c>
      <c r="C12" s="7" t="s">
        <v>16</v>
      </c>
      <c r="D12" s="13" t="s">
        <v>41</v>
      </c>
      <c r="E12" s="8" t="s">
        <v>43</v>
      </c>
      <c r="F12" s="9">
        <f>3501722+17963+732</f>
        <v>3520417</v>
      </c>
      <c r="G12" s="9">
        <v>17963</v>
      </c>
      <c r="H12" s="9">
        <f>SUM(I12:J12,K12)</f>
        <v>304399</v>
      </c>
      <c r="I12" s="9">
        <f>870332-253476-85600-431256+204400-1</f>
        <v>304399</v>
      </c>
      <c r="J12" s="9"/>
      <c r="K12" s="14">
        <f>449992-449992</f>
        <v>0</v>
      </c>
      <c r="L12" s="15" t="s">
        <v>19</v>
      </c>
    </row>
    <row r="13" spans="1:12" ht="49.5" customHeight="1">
      <c r="A13" s="6"/>
      <c r="B13" s="43" t="s">
        <v>22</v>
      </c>
      <c r="C13" s="43"/>
      <c r="D13" s="43"/>
      <c r="E13" s="8"/>
      <c r="F13" s="17">
        <f aca="true" t="shared" si="0" ref="F13:K13">SUM(F9:F12)</f>
        <v>15328396.57</v>
      </c>
      <c r="G13" s="17">
        <f t="shared" si="0"/>
        <v>5196775.57</v>
      </c>
      <c r="H13" s="17">
        <f t="shared" si="0"/>
        <v>6933566</v>
      </c>
      <c r="I13" s="17">
        <f t="shared" si="0"/>
        <v>1170197</v>
      </c>
      <c r="J13" s="17">
        <f t="shared" si="0"/>
        <v>514090</v>
      </c>
      <c r="K13" s="18">
        <f t="shared" si="0"/>
        <v>5249279</v>
      </c>
      <c r="L13" s="11"/>
    </row>
    <row r="14" spans="1:12" ht="136.5" customHeight="1">
      <c r="A14" s="12" t="s">
        <v>29</v>
      </c>
      <c r="B14" s="16" t="s">
        <v>24</v>
      </c>
      <c r="C14" s="16" t="s">
        <v>25</v>
      </c>
      <c r="D14" s="16" t="s">
        <v>26</v>
      </c>
      <c r="E14" s="8" t="s">
        <v>27</v>
      </c>
      <c r="F14" s="9">
        <v>13440</v>
      </c>
      <c r="G14" s="9"/>
      <c r="H14" s="9">
        <v>10605</v>
      </c>
      <c r="I14" s="9">
        <v>10605</v>
      </c>
      <c r="J14" s="17"/>
      <c r="K14" s="18"/>
      <c r="L14" s="15" t="s">
        <v>19</v>
      </c>
    </row>
    <row r="15" spans="1:12" ht="53.25" customHeight="1">
      <c r="A15" s="6"/>
      <c r="B15" s="43" t="s">
        <v>28</v>
      </c>
      <c r="C15" s="43"/>
      <c r="D15" s="43"/>
      <c r="E15" s="8"/>
      <c r="F15" s="17">
        <f>SUM(F14)</f>
        <v>13440</v>
      </c>
      <c r="G15" s="17">
        <f>SUM(G5,G9,)</f>
        <v>0</v>
      </c>
      <c r="H15" s="17">
        <f>SUM(H14)</f>
        <v>10605</v>
      </c>
      <c r="I15" s="17">
        <f>SUM(I14)</f>
        <v>10605</v>
      </c>
      <c r="J15" s="17">
        <f>SUM(J14)</f>
        <v>0</v>
      </c>
      <c r="K15" s="18">
        <f>SUM(K14)</f>
        <v>0</v>
      </c>
      <c r="L15" s="19"/>
    </row>
    <row r="16" spans="1:12" ht="53.25" customHeight="1">
      <c r="A16" s="12" t="s">
        <v>34</v>
      </c>
      <c r="B16" s="7" t="s">
        <v>30</v>
      </c>
      <c r="C16" s="7" t="s">
        <v>31</v>
      </c>
      <c r="D16" s="16" t="s">
        <v>17</v>
      </c>
      <c r="E16" s="8" t="s">
        <v>47</v>
      </c>
      <c r="F16" s="9">
        <f>SUM(G16:H16)</f>
        <v>47600</v>
      </c>
      <c r="G16" s="9"/>
      <c r="H16" s="9">
        <f>SUM(I16:K16)</f>
        <v>47600</v>
      </c>
      <c r="I16" s="9">
        <f>35000+12600</f>
        <v>47600</v>
      </c>
      <c r="J16" s="9"/>
      <c r="K16" s="14"/>
      <c r="L16" s="21" t="s">
        <v>19</v>
      </c>
    </row>
    <row r="17" spans="1:12" ht="53.25" customHeight="1">
      <c r="A17" s="12" t="s">
        <v>42</v>
      </c>
      <c r="B17" s="7" t="s">
        <v>30</v>
      </c>
      <c r="C17" s="7" t="s">
        <v>31</v>
      </c>
      <c r="D17" s="13" t="s">
        <v>41</v>
      </c>
      <c r="E17" s="20" t="s">
        <v>32</v>
      </c>
      <c r="F17" s="9">
        <f>SUM(G17,H17)</f>
        <v>1220633</v>
      </c>
      <c r="G17" s="9">
        <v>446816</v>
      </c>
      <c r="H17" s="9">
        <f>SUM(I17,J17,K17)</f>
        <v>773817</v>
      </c>
      <c r="I17" s="9">
        <f>17384+38946+300+20740+196447+187044</f>
        <v>460861</v>
      </c>
      <c r="J17" s="9">
        <f>SUM(J16:J17)</f>
        <v>0</v>
      </c>
      <c r="K17" s="14">
        <f>500000-187044</f>
        <v>312956</v>
      </c>
      <c r="L17" s="21" t="s">
        <v>19</v>
      </c>
    </row>
    <row r="18" spans="1:12" ht="53.25" customHeight="1">
      <c r="A18" s="22"/>
      <c r="B18" s="44" t="s">
        <v>33</v>
      </c>
      <c r="C18" s="44"/>
      <c r="D18" s="44"/>
      <c r="E18" s="20"/>
      <c r="F18" s="17">
        <v>1268233</v>
      </c>
      <c r="G18" s="17">
        <f>SUM(G16:G17)</f>
        <v>446816</v>
      </c>
      <c r="H18" s="17">
        <v>821417</v>
      </c>
      <c r="I18" s="17">
        <f>SUM(I16:I17)</f>
        <v>508461</v>
      </c>
      <c r="J18" s="17">
        <f>SUM(J16:J17)</f>
        <v>0</v>
      </c>
      <c r="K18" s="18">
        <f>SUM(K16:K17)</f>
        <v>312956</v>
      </c>
      <c r="L18" s="11"/>
    </row>
    <row r="19" spans="1:12" ht="12.75" customHeight="1" hidden="1">
      <c r="A19" s="22"/>
      <c r="B19" s="23"/>
      <c r="C19" s="23"/>
      <c r="D19" s="23"/>
      <c r="E19" s="24"/>
      <c r="F19" s="25"/>
      <c r="G19" s="25"/>
      <c r="H19" s="25"/>
      <c r="I19" s="25"/>
      <c r="J19" s="25"/>
      <c r="K19" s="26"/>
      <c r="L19" s="21" t="s">
        <v>19</v>
      </c>
    </row>
    <row r="20" spans="1:12" ht="108" customHeight="1">
      <c r="A20" s="22" t="s">
        <v>46</v>
      </c>
      <c r="B20" s="23" t="s">
        <v>35</v>
      </c>
      <c r="C20" s="23" t="s">
        <v>36</v>
      </c>
      <c r="D20" s="27" t="s">
        <v>26</v>
      </c>
      <c r="E20" s="28" t="s">
        <v>37</v>
      </c>
      <c r="F20" s="39">
        <v>25410</v>
      </c>
      <c r="G20" s="29"/>
      <c r="H20" s="29">
        <v>10860</v>
      </c>
      <c r="I20" s="29">
        <v>10860</v>
      </c>
      <c r="J20" s="29"/>
      <c r="K20" s="30"/>
      <c r="L20" s="31" t="s">
        <v>19</v>
      </c>
    </row>
    <row r="21" spans="1:12" ht="51" customHeight="1">
      <c r="A21" s="22"/>
      <c r="B21" s="44" t="s">
        <v>38</v>
      </c>
      <c r="C21" s="44"/>
      <c r="D21" s="44"/>
      <c r="E21" s="24"/>
      <c r="F21" s="32">
        <f aca="true" t="shared" si="1" ref="F21:K21">SUM(F20)</f>
        <v>25410</v>
      </c>
      <c r="G21" s="17">
        <f t="shared" si="1"/>
        <v>0</v>
      </c>
      <c r="H21" s="32">
        <f t="shared" si="1"/>
        <v>10860</v>
      </c>
      <c r="I21" s="32">
        <f t="shared" si="1"/>
        <v>10860</v>
      </c>
      <c r="J21" s="32">
        <f t="shared" si="1"/>
        <v>0</v>
      </c>
      <c r="K21" s="33">
        <f t="shared" si="1"/>
        <v>0</v>
      </c>
      <c r="L21" s="19"/>
    </row>
    <row r="22" spans="1:12" ht="53.25" customHeight="1">
      <c r="A22" s="45" t="s">
        <v>39</v>
      </c>
      <c r="B22" s="45"/>
      <c r="C22" s="45"/>
      <c r="D22" s="45"/>
      <c r="E22" s="45"/>
      <c r="F22" s="17">
        <f>SUM(F13,F15,F18,F21)</f>
        <v>16635479.57</v>
      </c>
      <c r="G22" s="17">
        <f>SUM(G13,G18,)</f>
        <v>5643591.57</v>
      </c>
      <c r="H22" s="17">
        <f>SUM(H13,H15,H18,H21)</f>
        <v>7776448</v>
      </c>
      <c r="I22" s="17">
        <f>SUM(I13,I15,I18,I21)</f>
        <v>1700123</v>
      </c>
      <c r="J22" s="17">
        <f>SUM(J13,J15,J18,J21)</f>
        <v>514090</v>
      </c>
      <c r="K22" s="18">
        <f>SUM(K13,K15,K18,K21)</f>
        <v>5562235</v>
      </c>
      <c r="L22" s="34" t="s">
        <v>40</v>
      </c>
    </row>
    <row r="23" ht="12.75">
      <c r="A23" s="1" t="s">
        <v>44</v>
      </c>
    </row>
    <row r="25" ht="12.75">
      <c r="J25" s="1" t="s">
        <v>50</v>
      </c>
    </row>
    <row r="26" ht="12.75">
      <c r="J26" s="1" t="s">
        <v>51</v>
      </c>
    </row>
    <row r="29" ht="12.75">
      <c r="A29" s="35"/>
    </row>
  </sheetData>
  <mergeCells count="20">
    <mergeCell ref="B13:D13"/>
    <mergeCell ref="B18:D18"/>
    <mergeCell ref="A22:E22"/>
    <mergeCell ref="H4:H7"/>
    <mergeCell ref="B15:D15"/>
    <mergeCell ref="B21:D21"/>
    <mergeCell ref="I4:K4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G7"/>
    <mergeCell ref="H3:K3"/>
    <mergeCell ref="L3:L7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75" r:id="rId1"/>
  <headerFooter alignWithMargins="0">
    <oddHeader>&amp;R&amp;9Tabela Nr 1
do Uchwały Nr XXXVII/207/10
Rady Gminy Osieck 
z dnia 01 października 2010r.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Osieck</dc:creator>
  <cp:keywords/>
  <dc:description/>
  <cp:lastModifiedBy>.</cp:lastModifiedBy>
  <cp:lastPrinted>2010-10-04T11:42:05Z</cp:lastPrinted>
  <dcterms:created xsi:type="dcterms:W3CDTF">2010-01-27T14:13:35Z</dcterms:created>
  <dcterms:modified xsi:type="dcterms:W3CDTF">2010-10-08T07:48:37Z</dcterms:modified>
  <cp:category/>
  <cp:version/>
  <cp:contentType/>
  <cp:contentStatus/>
</cp:coreProperties>
</file>