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20" windowWidth="15180" windowHeight="9345" activeTab="0"/>
  </bookViews>
  <sheets>
    <sheet name="UE" sheetId="1" r:id="rId1"/>
  </sheets>
  <definedNames/>
  <calcPr fullCalcOnLoad="1"/>
</workbook>
</file>

<file path=xl/sharedStrings.xml><?xml version="1.0" encoding="utf-8"?>
<sst xmlns="http://schemas.openxmlformats.org/spreadsheetml/2006/main" count="131" uniqueCount="69">
  <si>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</si>
  <si>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</si>
  <si>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</si>
  <si>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</si>
  <si>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</si>
  <si>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</si>
  <si>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</si>
  <si>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</si>
  <si>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</si>
  <si>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</si>
  <si>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</si>
  <si>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</si>
  <si>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</si>
  <si>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</si>
  <si>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</si>
  <si>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</si>
  <si>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</si>
  <si>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</si>
  <si>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</si>
  <si>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</si>
  <si>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 lub dotacje rozwojowe</t>
  </si>
  <si>
    <t>pozostałe</t>
  </si>
  <si>
    <t>Wydatki majątkowe razem:</t>
  </si>
  <si>
    <t>x</t>
  </si>
  <si>
    <t>1.1</t>
  </si>
  <si>
    <t>Program:</t>
  </si>
  <si>
    <t>Regionalny Program Operacyjny Województwa Mazowieckiego 2007-2013</t>
  </si>
  <si>
    <t>Priorytet:</t>
  </si>
  <si>
    <t>IV. Środowisko, zapobieganie zagrożeniom, energetyka</t>
  </si>
  <si>
    <t>Działanie:</t>
  </si>
  <si>
    <t>4.1 Gospodarka wodnościekowa</t>
  </si>
  <si>
    <t>Nazwa projektu:</t>
  </si>
  <si>
    <t>Poprawa wyposażenia w infrastrukturę techniczą Gminy Osieck poprzez budowę sieci kanalizacyjnej oraz oczyszczalni ścieków w Osiecku</t>
  </si>
  <si>
    <t>Razem wydatki:</t>
  </si>
  <si>
    <t>dz. 010         rozdz. 01010       § 6058                  § 6059</t>
  </si>
  <si>
    <t>z tego: do końca 2009 r.</t>
  </si>
  <si>
    <t>2010 r.</t>
  </si>
  <si>
    <t>2011 r.</t>
  </si>
  <si>
    <t>2012 r.</t>
  </si>
  <si>
    <t>1.2</t>
  </si>
  <si>
    <t>Program Rozwoju Obszarów Wiejskich 2007-2013</t>
  </si>
  <si>
    <t>Podstawowe usługi dla ludności i gospodarki wiejskiej</t>
  </si>
  <si>
    <t>1.3</t>
  </si>
  <si>
    <t>I. Tworzenie warunków dla rozwoju potencjału innowacyjnego i przedsiębiorczości na Mazowszu</t>
  </si>
  <si>
    <t>1.7 Promocja Gospodarcza</t>
  </si>
  <si>
    <t>Przyspieszenie wzrostu konkurencyjności województwa mazowieckiego, przez budowanie społeczeństwa informacyjnego i gospodarki opartej na wiedzy poprzez stworzenie zintegrowanych baz wiedzy o Mazowszu</t>
  </si>
  <si>
    <t xml:space="preserve">dz. 150        rozdz. 15011       § 6639                 </t>
  </si>
  <si>
    <t>1.4</t>
  </si>
  <si>
    <t>II. Przyspieszenie e-Rozwoju Mazowsza</t>
  </si>
  <si>
    <t>2.2 Rozwój e-usług</t>
  </si>
  <si>
    <t>Rozwój elektronicznej administracji w samorządach województwa mazowieckiego wspomagającej niewelowanie dwudzielności potencjału województwa</t>
  </si>
  <si>
    <t xml:space="preserve">dz. 750       rozdz. 75095       § 6639                 </t>
  </si>
  <si>
    <t>1.5</t>
  </si>
  <si>
    <t>Odnowa i rozwój wsi</t>
  </si>
  <si>
    <t>dz. 600         rozdz. 60016       § 6058                  § 6059</t>
  </si>
  <si>
    <t>Wydatki bieżące razem:</t>
  </si>
  <si>
    <t>2.1</t>
  </si>
  <si>
    <t>z tego: 2010 r.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</si>
  <si>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</si>
  <si>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</si>
  <si>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</si>
  <si>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</si>
  <si>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</si>
  <si>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1.6</t>
  </si>
  <si>
    <t>dz. 921         rozdz. 92105       § 6057                  § 6059</t>
  </si>
  <si>
    <t>Działanie 4.1/413 "Wdrażanie lokalnych strategii rozwoju"</t>
  </si>
  <si>
    <t>Poprawa warunków zagospodarowania otoczenia szkoły jako centrum integracji społecznej mieszkańców Augustówki</t>
  </si>
  <si>
    <t>Danuta Anna Płatek</t>
  </si>
  <si>
    <t>Przewodniczący Rady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</si>
</sst>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sz val="11"/>
      <name val="Arial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19" applyFont="1">
      <alignment/>
      <protection/>
    </xf>
    <xf numFmtId="0" fontId="0" fillId="0" borderId="0" xfId="18">
      <alignment/>
      <protection/>
    </xf>
    <xf numFmtId="0" fontId="7" fillId="2" borderId="1" xfId="19" applyFont="1" applyFill="1" applyBorder="1" applyAlignment="1">
      <alignment horizontal="center" vertical="center" wrapText="1"/>
      <protection/>
    </xf>
    <xf numFmtId="0" fontId="8" fillId="0" borderId="1" xfId="19" applyFont="1" applyBorder="1" applyAlignment="1">
      <alignment horizontal="center" vertical="center"/>
      <protection/>
    </xf>
    <xf numFmtId="0" fontId="7" fillId="0" borderId="2" xfId="19" applyFont="1" applyBorder="1" applyAlignment="1">
      <alignment horizontal="center"/>
      <protection/>
    </xf>
    <xf numFmtId="0" fontId="7" fillId="0" borderId="2" xfId="19" applyFont="1" applyBorder="1">
      <alignment/>
      <protection/>
    </xf>
    <xf numFmtId="4" fontId="7" fillId="0" borderId="2" xfId="19" applyNumberFormat="1" applyFont="1" applyBorder="1">
      <alignment/>
      <protection/>
    </xf>
    <xf numFmtId="0" fontId="7" fillId="0" borderId="0" xfId="19" applyFont="1">
      <alignment/>
      <protection/>
    </xf>
    <xf numFmtId="0" fontId="6" fillId="0" borderId="3" xfId="19" applyFont="1" applyBorder="1">
      <alignment/>
      <protection/>
    </xf>
    <xf numFmtId="3" fontId="6" fillId="0" borderId="3" xfId="19" applyNumberFormat="1" applyFont="1" applyBorder="1">
      <alignment/>
      <protection/>
    </xf>
    <xf numFmtId="3" fontId="6" fillId="0" borderId="3" xfId="19" applyNumberFormat="1" applyFont="1" applyBorder="1" applyAlignment="1">
      <alignment/>
      <protection/>
    </xf>
    <xf numFmtId="0" fontId="6" fillId="0" borderId="4" xfId="19" applyFont="1" applyBorder="1">
      <alignment/>
      <protection/>
    </xf>
    <xf numFmtId="3" fontId="6" fillId="0" borderId="4" xfId="19" applyNumberFormat="1" applyFont="1" applyBorder="1">
      <alignment/>
      <protection/>
    </xf>
    <xf numFmtId="3" fontId="6" fillId="0" borderId="4" xfId="19" applyNumberFormat="1" applyFont="1" applyBorder="1" applyAlignment="1">
      <alignment/>
      <protection/>
    </xf>
    <xf numFmtId="0" fontId="6" fillId="0" borderId="5" xfId="19" applyFont="1" applyBorder="1">
      <alignment/>
      <protection/>
    </xf>
    <xf numFmtId="3" fontId="6" fillId="0" borderId="6" xfId="19" applyNumberFormat="1" applyFont="1" applyBorder="1">
      <alignment/>
      <protection/>
    </xf>
    <xf numFmtId="3" fontId="6" fillId="0" borderId="5" xfId="19" applyNumberFormat="1" applyFont="1" applyBorder="1">
      <alignment/>
      <protection/>
    </xf>
    <xf numFmtId="0" fontId="7" fillId="0" borderId="3" xfId="19" applyFont="1" applyBorder="1" applyAlignment="1">
      <alignment horizontal="center"/>
      <protection/>
    </xf>
    <xf numFmtId="0" fontId="7" fillId="0" borderId="3" xfId="19" applyFont="1" applyBorder="1">
      <alignment/>
      <protection/>
    </xf>
    <xf numFmtId="4" fontId="7" fillId="0" borderId="3" xfId="19" applyNumberFormat="1" applyFont="1" applyBorder="1">
      <alignment/>
      <protection/>
    </xf>
    <xf numFmtId="4" fontId="6" fillId="0" borderId="3" xfId="19" applyNumberFormat="1" applyFont="1" applyBorder="1">
      <alignment/>
      <protection/>
    </xf>
    <xf numFmtId="4" fontId="6" fillId="0" borderId="3" xfId="19" applyNumberFormat="1" applyFont="1" applyBorder="1" applyAlignment="1">
      <alignment/>
      <protection/>
    </xf>
    <xf numFmtId="0" fontId="6" fillId="0" borderId="4" xfId="19" applyFont="1" applyBorder="1" applyAlignment="1">
      <alignment horizontal="center"/>
      <protection/>
    </xf>
    <xf numFmtId="4" fontId="7" fillId="0" borderId="1" xfId="19" applyNumberFormat="1" applyFont="1" applyBorder="1">
      <alignment/>
      <protection/>
    </xf>
    <xf numFmtId="0" fontId="9" fillId="0" borderId="0" xfId="19" applyFont="1">
      <alignment/>
      <protection/>
    </xf>
    <xf numFmtId="3" fontId="6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0" borderId="5" xfId="19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9" xfId="19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0" fontId="5" fillId="0" borderId="11" xfId="19" applyFont="1" applyBorder="1" applyAlignment="1">
      <alignment horizontal="center"/>
      <protection/>
    </xf>
    <xf numFmtId="0" fontId="5" fillId="0" borderId="12" xfId="19" applyFont="1" applyBorder="1" applyAlignment="1">
      <alignment horizontal="center"/>
      <protection/>
    </xf>
    <xf numFmtId="0" fontId="6" fillId="0" borderId="6" xfId="19" applyFont="1" applyBorder="1" applyAlignment="1">
      <alignment horizontal="center" vertical="center" wrapText="1"/>
      <protection/>
    </xf>
    <xf numFmtId="0" fontId="6" fillId="0" borderId="13" xfId="19" applyFont="1" applyBorder="1" applyAlignment="1">
      <alignment horizontal="center" vertical="center" wrapText="1"/>
      <protection/>
    </xf>
    <xf numFmtId="49" fontId="6" fillId="0" borderId="6" xfId="19" applyNumberFormat="1" applyFont="1" applyBorder="1" applyAlignment="1">
      <alignment horizontal="center" vertical="center" wrapText="1"/>
      <protection/>
    </xf>
    <xf numFmtId="49" fontId="6" fillId="0" borderId="13" xfId="19" applyNumberFormat="1" applyFont="1" applyBorder="1" applyAlignment="1">
      <alignment horizontal="center" vertical="center" wrapText="1"/>
      <protection/>
    </xf>
    <xf numFmtId="0" fontId="6" fillId="0" borderId="4" xfId="19" applyFont="1" applyBorder="1" applyAlignment="1">
      <alignment horizontal="center" vertical="center"/>
      <protection/>
    </xf>
    <xf numFmtId="0" fontId="5" fillId="0" borderId="14" xfId="19" applyFont="1" applyBorder="1" applyAlignment="1">
      <alignment horizontal="center"/>
      <protection/>
    </xf>
    <xf numFmtId="0" fontId="5" fillId="0" borderId="15" xfId="19" applyFont="1" applyBorder="1" applyAlignment="1">
      <alignment horizontal="center"/>
      <protection/>
    </xf>
    <xf numFmtId="0" fontId="5" fillId="0" borderId="16" xfId="19" applyFont="1" applyBorder="1" applyAlignment="1">
      <alignment horizontal="center"/>
      <protection/>
    </xf>
    <xf numFmtId="0" fontId="5" fillId="0" borderId="8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9" xfId="18" applyFont="1" applyBorder="1" applyAlignment="1">
      <alignment horizontal="center"/>
      <protection/>
    </xf>
    <xf numFmtId="0" fontId="5" fillId="0" borderId="10" xfId="18" applyFont="1" applyBorder="1" applyAlignment="1">
      <alignment horizontal="center" wrapText="1"/>
      <protection/>
    </xf>
    <xf numFmtId="0" fontId="5" fillId="0" borderId="11" xfId="18" applyFont="1" applyBorder="1" applyAlignment="1">
      <alignment horizontal="center" wrapText="1"/>
      <protection/>
    </xf>
    <xf numFmtId="0" fontId="5" fillId="0" borderId="12" xfId="18" applyFont="1" applyBorder="1" applyAlignment="1">
      <alignment horizontal="center" wrapText="1"/>
      <protection/>
    </xf>
    <xf numFmtId="0" fontId="6" fillId="0" borderId="17" xfId="19" applyFont="1" applyBorder="1" applyAlignment="1">
      <alignment horizontal="center" vertical="center" wrapText="1"/>
      <protection/>
    </xf>
    <xf numFmtId="49" fontId="6" fillId="0" borderId="17" xfId="19" applyNumberFormat="1" applyFont="1" applyBorder="1" applyAlignment="1">
      <alignment horizontal="center" vertical="center" wrapText="1"/>
      <protection/>
    </xf>
    <xf numFmtId="0" fontId="6" fillId="0" borderId="18" xfId="19" applyFont="1" applyBorder="1" applyAlignment="1">
      <alignment horizontal="center"/>
      <protection/>
    </xf>
    <xf numFmtId="0" fontId="6" fillId="0" borderId="19" xfId="19" applyFont="1" applyBorder="1" applyAlignment="1">
      <alignment horizontal="center"/>
      <protection/>
    </xf>
    <xf numFmtId="0" fontId="6" fillId="0" borderId="20" xfId="19" applyFont="1" applyBorder="1" applyAlignment="1">
      <alignment horizontal="center"/>
      <protection/>
    </xf>
    <xf numFmtId="0" fontId="7" fillId="0" borderId="1" xfId="19" applyFont="1" applyBorder="1" applyAlignment="1">
      <alignment horizontal="center"/>
      <protection/>
    </xf>
    <xf numFmtId="0" fontId="7" fillId="0" borderId="21" xfId="19" applyFont="1" applyBorder="1" applyAlignment="1">
      <alignment horizontal="center"/>
      <protection/>
    </xf>
    <xf numFmtId="0" fontId="7" fillId="0" borderId="22" xfId="19" applyFont="1" applyBorder="1" applyAlignment="1">
      <alignment horizontal="center"/>
      <protection/>
    </xf>
    <xf numFmtId="0" fontId="9" fillId="0" borderId="0" xfId="19" applyFont="1" applyAlignment="1">
      <alignment horizontal="left"/>
      <protection/>
    </xf>
    <xf numFmtId="0" fontId="7" fillId="0" borderId="23" xfId="19" applyFont="1" applyBorder="1" applyAlignment="1">
      <alignment horizontal="center"/>
      <protection/>
    </xf>
    <xf numFmtId="0" fontId="7" fillId="0" borderId="24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7" fillId="2" borderId="1" xfId="19" applyFont="1" applyFill="1" applyBorder="1" applyAlignment="1">
      <alignment horizontal="center" vertical="center"/>
      <protection/>
    </xf>
    <xf numFmtId="0" fontId="7" fillId="2" borderId="1" xfId="19" applyFont="1" applyFill="1" applyBorder="1" applyAlignment="1">
      <alignment horizontal="center" vertical="center" wrapText="1"/>
      <protection/>
    </xf>
    <xf numFmtId="0" fontId="7" fillId="0" borderId="25" xfId="19" applyFont="1" applyBorder="1" applyAlignment="1">
      <alignment horizontal="center"/>
      <protection/>
    </xf>
    <xf numFmtId="0" fontId="7" fillId="0" borderId="26" xfId="19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0" fontId="5" fillId="0" borderId="11" xfId="18" applyFont="1" applyBorder="1" applyAlignment="1">
      <alignment horizontal="center"/>
      <protection/>
    </xf>
    <xf numFmtId="0" fontId="5" fillId="0" borderId="12" xfId="18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D1">
      <selection activeCell="N79" sqref="N79"/>
    </sheetView>
  </sheetViews>
  <sheetFormatPr defaultColWidth="9.00390625" defaultRowHeight="12.75"/>
  <cols>
    <col min="1" max="1" width="3.625" style="1" customWidth="1"/>
    <col min="2" max="2" width="22.00390625" style="1" customWidth="1"/>
    <col min="3" max="3" width="12.625" style="1" customWidth="1"/>
    <col min="4" max="4" width="10.875" style="1" customWidth="1"/>
    <col min="5" max="5" width="11.875" style="1" customWidth="1"/>
    <col min="6" max="7" width="10.25390625" style="1" customWidth="1"/>
    <col min="8" max="9" width="10.125" style="1" customWidth="1"/>
    <col min="10" max="10" width="9.875" style="1" customWidth="1"/>
    <col min="11" max="11" width="7.75390625" style="1" customWidth="1"/>
    <col min="12" max="12" width="9.75390625" style="1" customWidth="1"/>
    <col min="13" max="13" width="11.75390625" style="1" customWidth="1"/>
    <col min="14" max="14" width="14.00390625" style="1" customWidth="1"/>
    <col min="15" max="15" width="8.25390625" style="1" customWidth="1"/>
    <col min="16" max="16" width="8.125" style="1" customWidth="1"/>
    <col min="17" max="17" width="10.125" style="1" customWidth="1"/>
    <col min="18" max="16384" width="10.25390625" style="1" customWidth="1"/>
  </cols>
  <sheetData>
    <row r="1" spans="1:17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0.5" customHeight="1">
      <c r="A3" s="63" t="s">
        <v>1</v>
      </c>
      <c r="B3" s="63" t="s">
        <v>2</v>
      </c>
      <c r="C3" s="64" t="s">
        <v>3</v>
      </c>
      <c r="D3" s="64" t="s">
        <v>4</v>
      </c>
      <c r="E3" s="64" t="s">
        <v>5</v>
      </c>
      <c r="F3" s="63" t="s">
        <v>6</v>
      </c>
      <c r="G3" s="63"/>
      <c r="H3" s="63" t="s">
        <v>7</v>
      </c>
      <c r="I3" s="63"/>
      <c r="J3" s="63"/>
      <c r="K3" s="63"/>
      <c r="L3" s="63"/>
      <c r="M3" s="63"/>
      <c r="N3" s="63"/>
      <c r="O3" s="63"/>
      <c r="P3" s="63"/>
      <c r="Q3" s="63"/>
    </row>
    <row r="4" spans="1:17" ht="10.5" customHeight="1">
      <c r="A4" s="63"/>
      <c r="B4" s="63"/>
      <c r="C4" s="64"/>
      <c r="D4" s="64"/>
      <c r="E4" s="64"/>
      <c r="F4" s="64" t="s">
        <v>8</v>
      </c>
      <c r="G4" s="64" t="s">
        <v>9</v>
      </c>
      <c r="H4" s="63">
        <v>2010</v>
      </c>
      <c r="I4" s="63"/>
      <c r="J4" s="63"/>
      <c r="K4" s="63"/>
      <c r="L4" s="63"/>
      <c r="M4" s="63"/>
      <c r="N4" s="63"/>
      <c r="O4" s="63"/>
      <c r="P4" s="63"/>
      <c r="Q4" s="63"/>
    </row>
    <row r="5" spans="1:17" ht="11.25" customHeight="1">
      <c r="A5" s="63"/>
      <c r="B5" s="63"/>
      <c r="C5" s="64"/>
      <c r="D5" s="64"/>
      <c r="E5" s="64"/>
      <c r="F5" s="64"/>
      <c r="G5" s="64"/>
      <c r="H5" s="64" t="s">
        <v>10</v>
      </c>
      <c r="I5" s="63" t="s">
        <v>11</v>
      </c>
      <c r="J5" s="63"/>
      <c r="K5" s="63"/>
      <c r="L5" s="63"/>
      <c r="M5" s="63"/>
      <c r="N5" s="63"/>
      <c r="O5" s="63"/>
      <c r="P5" s="63"/>
      <c r="Q5" s="63"/>
    </row>
    <row r="6" spans="1:17" ht="14.25" customHeight="1">
      <c r="A6" s="63"/>
      <c r="B6" s="63"/>
      <c r="C6" s="64"/>
      <c r="D6" s="64"/>
      <c r="E6" s="64"/>
      <c r="F6" s="64"/>
      <c r="G6" s="64"/>
      <c r="H6" s="64"/>
      <c r="I6" s="63" t="s">
        <v>12</v>
      </c>
      <c r="J6" s="63"/>
      <c r="K6" s="63"/>
      <c r="L6" s="63"/>
      <c r="M6" s="63" t="s">
        <v>13</v>
      </c>
      <c r="N6" s="63"/>
      <c r="O6" s="63"/>
      <c r="P6" s="63"/>
      <c r="Q6" s="63"/>
    </row>
    <row r="7" spans="1:17" ht="12.75" customHeight="1">
      <c r="A7" s="63"/>
      <c r="B7" s="63"/>
      <c r="C7" s="64"/>
      <c r="D7" s="64"/>
      <c r="E7" s="64"/>
      <c r="F7" s="64"/>
      <c r="G7" s="64"/>
      <c r="H7" s="64"/>
      <c r="I7" s="64" t="s">
        <v>14</v>
      </c>
      <c r="J7" s="63" t="s">
        <v>15</v>
      </c>
      <c r="K7" s="63"/>
      <c r="L7" s="63"/>
      <c r="M7" s="64" t="s">
        <v>16</v>
      </c>
      <c r="N7" s="64" t="s">
        <v>15</v>
      </c>
      <c r="O7" s="64"/>
      <c r="P7" s="64"/>
      <c r="Q7" s="64"/>
    </row>
    <row r="8" spans="1:17" ht="70.5" customHeight="1">
      <c r="A8" s="63"/>
      <c r="B8" s="63"/>
      <c r="C8" s="64"/>
      <c r="D8" s="64"/>
      <c r="E8" s="64"/>
      <c r="F8" s="64"/>
      <c r="G8" s="64"/>
      <c r="H8" s="64"/>
      <c r="I8" s="64"/>
      <c r="J8" s="3" t="s">
        <v>17</v>
      </c>
      <c r="K8" s="3" t="s">
        <v>18</v>
      </c>
      <c r="L8" s="3" t="s">
        <v>19</v>
      </c>
      <c r="M8" s="64"/>
      <c r="N8" s="3" t="s">
        <v>20</v>
      </c>
      <c r="O8" s="3" t="s">
        <v>17</v>
      </c>
      <c r="P8" s="3" t="s">
        <v>18</v>
      </c>
      <c r="Q8" s="3" t="s">
        <v>21</v>
      </c>
    </row>
    <row r="9" spans="1:17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s="8" customFormat="1" ht="11.25">
      <c r="A10" s="5">
        <v>1</v>
      </c>
      <c r="B10" s="6" t="s">
        <v>22</v>
      </c>
      <c r="C10" s="65" t="s">
        <v>23</v>
      </c>
      <c r="D10" s="66"/>
      <c r="E10" s="7">
        <f aca="true" t="shared" si="0" ref="E10:Q10">SUM(E15,E24,E33,E42,E51,E60)</f>
        <v>16464818</v>
      </c>
      <c r="F10" s="7">
        <f t="shared" si="0"/>
        <v>8982660</v>
      </c>
      <c r="G10" s="7">
        <f t="shared" si="0"/>
        <v>7482158</v>
      </c>
      <c r="H10" s="7">
        <f t="shared" si="0"/>
        <v>7205914</v>
      </c>
      <c r="I10" s="7">
        <f t="shared" si="0"/>
        <v>1930211</v>
      </c>
      <c r="J10" s="7">
        <f t="shared" si="0"/>
        <v>710537</v>
      </c>
      <c r="K10" s="7">
        <f t="shared" si="0"/>
        <v>0</v>
      </c>
      <c r="L10" s="7">
        <f t="shared" si="0"/>
        <v>1219674</v>
      </c>
      <c r="M10" s="7">
        <f t="shared" si="0"/>
        <v>5275703</v>
      </c>
      <c r="N10" s="7">
        <f t="shared" si="0"/>
        <v>5275703</v>
      </c>
      <c r="O10" s="7">
        <f t="shared" si="0"/>
        <v>0</v>
      </c>
      <c r="P10" s="7">
        <f t="shared" si="0"/>
        <v>0</v>
      </c>
      <c r="Q10" s="7">
        <f t="shared" si="0"/>
        <v>0</v>
      </c>
    </row>
    <row r="11" spans="1:17" ht="12.75" customHeight="1">
      <c r="A11" s="30" t="s">
        <v>24</v>
      </c>
      <c r="B11" s="9" t="s">
        <v>25</v>
      </c>
      <c r="C11" s="42" t="s">
        <v>26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1:17" ht="12.75">
      <c r="A12" s="30"/>
      <c r="B12" s="9" t="s">
        <v>27</v>
      </c>
      <c r="C12" s="45" t="s">
        <v>28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7" ht="12.75">
      <c r="A13" s="30"/>
      <c r="B13" s="9" t="s">
        <v>29</v>
      </c>
      <c r="C13" s="45" t="s">
        <v>30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7" ht="12.75">
      <c r="A14" s="30"/>
      <c r="B14" s="9" t="s">
        <v>31</v>
      </c>
      <c r="C14" s="67" t="s">
        <v>32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</row>
    <row r="15" spans="1:17" ht="11.25" customHeight="1">
      <c r="A15" s="30"/>
      <c r="B15" s="9" t="s">
        <v>33</v>
      </c>
      <c r="C15" s="37">
        <v>46</v>
      </c>
      <c r="D15" s="39" t="s">
        <v>34</v>
      </c>
      <c r="E15" s="10">
        <f>SUM(E16:E17)</f>
        <v>11589445</v>
      </c>
      <c r="F15" s="10">
        <f>SUM(F16:F19)</f>
        <v>6813742</v>
      </c>
      <c r="G15" s="10">
        <f>SUM(G16:G17)</f>
        <v>4775703</v>
      </c>
      <c r="H15" s="10">
        <f>SUM(H16:H17)</f>
        <v>6410632</v>
      </c>
      <c r="I15" s="10">
        <f>SUM(J15:L15)</f>
        <v>1634929</v>
      </c>
      <c r="J15" s="10">
        <f>SUM(J16:J19)</f>
        <v>514090</v>
      </c>
      <c r="K15" s="10"/>
      <c r="L15" s="10">
        <f>SUM(L16:L19)</f>
        <v>1120839</v>
      </c>
      <c r="M15" s="10">
        <f>SUM(N15:Q15)</f>
        <v>4775703</v>
      </c>
      <c r="N15" s="10">
        <f>SUM(N17)</f>
        <v>4775703</v>
      </c>
      <c r="O15" s="10"/>
      <c r="P15" s="10"/>
      <c r="Q15" s="10"/>
    </row>
    <row r="16" spans="1:17" ht="12.75" customHeight="1">
      <c r="A16" s="30"/>
      <c r="B16" s="9" t="s">
        <v>35</v>
      </c>
      <c r="C16" s="38"/>
      <c r="D16" s="40"/>
      <c r="E16" s="10">
        <v>5178813</v>
      </c>
      <c r="F16" s="10">
        <v>5178813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 customHeight="1">
      <c r="A17" s="30"/>
      <c r="B17" s="9" t="s">
        <v>36</v>
      </c>
      <c r="C17" s="38"/>
      <c r="D17" s="40"/>
      <c r="E17" s="10">
        <v>6410632</v>
      </c>
      <c r="F17" s="10">
        <f>1108076+526853</f>
        <v>1634929</v>
      </c>
      <c r="G17" s="10">
        <f>5302556-526853</f>
        <v>4775703</v>
      </c>
      <c r="H17" s="11">
        <v>6410632</v>
      </c>
      <c r="I17" s="11">
        <f>SUM(J17:L17)</f>
        <v>1634929</v>
      </c>
      <c r="J17" s="11">
        <v>514090</v>
      </c>
      <c r="K17" s="11"/>
      <c r="L17" s="11">
        <f>593986+526853</f>
        <v>1120839</v>
      </c>
      <c r="M17" s="11">
        <f>SUM(N17:Q17)</f>
        <v>4775703</v>
      </c>
      <c r="N17" s="10">
        <f>5302556-526853</f>
        <v>4775703</v>
      </c>
      <c r="O17" s="11"/>
      <c r="P17" s="11"/>
      <c r="Q17" s="10"/>
    </row>
    <row r="18" spans="1:17" ht="12.75" customHeight="1">
      <c r="A18" s="30"/>
      <c r="B18" s="9" t="s">
        <v>37</v>
      </c>
      <c r="C18" s="38"/>
      <c r="D18" s="40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 customHeight="1">
      <c r="A19" s="30"/>
      <c r="B19" s="9" t="s">
        <v>38</v>
      </c>
      <c r="C19" s="38"/>
      <c r="D19" s="40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30" t="s">
        <v>39</v>
      </c>
      <c r="B20" s="9" t="s">
        <v>25</v>
      </c>
      <c r="C20" s="42" t="s">
        <v>40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4"/>
    </row>
    <row r="21" spans="1:17" ht="12.75">
      <c r="A21" s="30"/>
      <c r="B21" s="9" t="s">
        <v>27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ht="12.75" customHeight="1">
      <c r="A22" s="30"/>
      <c r="B22" s="9" t="s">
        <v>29</v>
      </c>
      <c r="C22" s="31" t="s">
        <v>41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 ht="11.25" customHeight="1">
      <c r="A23" s="30"/>
      <c r="B23" s="9" t="s">
        <v>31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ht="11.25">
      <c r="A24" s="30"/>
      <c r="B24" s="9" t="s">
        <v>33</v>
      </c>
      <c r="C24" s="37">
        <v>46</v>
      </c>
      <c r="D24" s="39" t="s">
        <v>34</v>
      </c>
      <c r="E24" s="10">
        <v>3519685</v>
      </c>
      <c r="F24" s="10">
        <v>1369685</v>
      </c>
      <c r="G24" s="10">
        <v>2150000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1.25">
      <c r="A25" s="30"/>
      <c r="B25" s="9" t="s">
        <v>35</v>
      </c>
      <c r="C25" s="38"/>
      <c r="D25" s="40"/>
      <c r="E25" s="10">
        <v>17963</v>
      </c>
      <c r="F25" s="10">
        <v>17963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1.25">
      <c r="A26" s="30"/>
      <c r="B26" s="9" t="s">
        <v>36</v>
      </c>
      <c r="C26" s="38"/>
      <c r="D26" s="40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1.25">
      <c r="A27" s="30"/>
      <c r="B27" s="9" t="s">
        <v>37</v>
      </c>
      <c r="C27" s="38"/>
      <c r="D27" s="40"/>
      <c r="E27" s="10">
        <f>3451722+50000</f>
        <v>3501722</v>
      </c>
      <c r="F27" s="10">
        <f>1301722+50000</f>
        <v>1351722</v>
      </c>
      <c r="G27" s="10">
        <v>2150000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1.25">
      <c r="A28" s="30"/>
      <c r="B28" s="9" t="s">
        <v>38</v>
      </c>
      <c r="C28" s="38"/>
      <c r="D28" s="40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30" t="s">
        <v>42</v>
      </c>
      <c r="B29" s="9" t="s">
        <v>25</v>
      </c>
      <c r="C29" s="42" t="s">
        <v>26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</row>
    <row r="30" spans="1:17" ht="12.75">
      <c r="A30" s="30"/>
      <c r="B30" s="9" t="s">
        <v>27</v>
      </c>
      <c r="C30" s="45" t="s">
        <v>43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7" ht="12.75">
      <c r="A31" s="30"/>
      <c r="B31" s="9" t="s">
        <v>29</v>
      </c>
      <c r="C31" s="45" t="s">
        <v>44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7" ht="25.5" customHeight="1">
      <c r="A32" s="30"/>
      <c r="B32" s="9" t="s">
        <v>31</v>
      </c>
      <c r="C32" s="48" t="s">
        <v>45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</row>
    <row r="33" spans="1:17" ht="11.25">
      <c r="A33" s="30"/>
      <c r="B33" s="9" t="s">
        <v>33</v>
      </c>
      <c r="C33" s="37">
        <v>13</v>
      </c>
      <c r="D33" s="39" t="s">
        <v>46</v>
      </c>
      <c r="E33" s="10">
        <f>SUM(E34:E37)</f>
        <v>13440</v>
      </c>
      <c r="F33" s="10">
        <f>SUM(F34:F37)</f>
        <v>13440</v>
      </c>
      <c r="G33" s="10"/>
      <c r="H33" s="10">
        <f>M33+I33</f>
        <v>10605</v>
      </c>
      <c r="I33" s="10">
        <f>SUM(J33:L33)</f>
        <v>10605</v>
      </c>
      <c r="J33" s="10"/>
      <c r="K33" s="10"/>
      <c r="L33" s="10">
        <f>SUM(L34:L37)</f>
        <v>10605</v>
      </c>
      <c r="M33" s="10"/>
      <c r="N33" s="10"/>
      <c r="O33" s="10"/>
      <c r="P33" s="10"/>
      <c r="Q33" s="10"/>
    </row>
    <row r="34" spans="1:17" ht="11.25">
      <c r="A34" s="30"/>
      <c r="B34" s="9" t="s">
        <v>35</v>
      </c>
      <c r="C34" s="38"/>
      <c r="D34" s="4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1.25">
      <c r="A35" s="30"/>
      <c r="B35" s="9" t="s">
        <v>36</v>
      </c>
      <c r="C35" s="38"/>
      <c r="D35" s="40"/>
      <c r="E35" s="10">
        <v>10605</v>
      </c>
      <c r="F35" s="10">
        <v>10605</v>
      </c>
      <c r="G35" s="10"/>
      <c r="H35" s="11">
        <f>M35+I35</f>
        <v>10605</v>
      </c>
      <c r="I35" s="11">
        <f>SUM(J35:L35)</f>
        <v>10605</v>
      </c>
      <c r="J35" s="11"/>
      <c r="K35" s="11"/>
      <c r="L35" s="11">
        <v>10605</v>
      </c>
      <c r="M35" s="11"/>
      <c r="N35" s="10"/>
      <c r="O35" s="11"/>
      <c r="P35" s="11"/>
      <c r="Q35" s="10"/>
    </row>
    <row r="36" spans="1:17" ht="11.25">
      <c r="A36" s="30"/>
      <c r="B36" s="9" t="s">
        <v>37</v>
      </c>
      <c r="C36" s="38"/>
      <c r="D36" s="40"/>
      <c r="E36" s="10">
        <v>2835</v>
      </c>
      <c r="F36" s="10">
        <v>2835</v>
      </c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1.25">
      <c r="A37" s="30"/>
      <c r="B37" s="9" t="s">
        <v>38</v>
      </c>
      <c r="C37" s="38"/>
      <c r="D37" s="40"/>
      <c r="E37" s="10"/>
      <c r="F37" s="10"/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30" t="s">
        <v>47</v>
      </c>
      <c r="B38" s="9" t="s">
        <v>25</v>
      </c>
      <c r="C38" s="42" t="s">
        <v>26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</row>
    <row r="39" spans="1:17" ht="12.75">
      <c r="A39" s="30"/>
      <c r="B39" s="9" t="s">
        <v>27</v>
      </c>
      <c r="C39" s="45" t="s">
        <v>48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</row>
    <row r="40" spans="1:17" ht="12.75">
      <c r="A40" s="30"/>
      <c r="B40" s="9" t="s">
        <v>29</v>
      </c>
      <c r="C40" s="45" t="s">
        <v>49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</row>
    <row r="41" spans="1:17" ht="15" customHeight="1">
      <c r="A41" s="30"/>
      <c r="B41" s="9" t="s">
        <v>31</v>
      </c>
      <c r="C41" s="48" t="s">
        <v>50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</row>
    <row r="42" spans="1:17" ht="11.25">
      <c r="A42" s="30"/>
      <c r="B42" s="9" t="s">
        <v>33</v>
      </c>
      <c r="C42" s="37">
        <v>13</v>
      </c>
      <c r="D42" s="39" t="s">
        <v>51</v>
      </c>
      <c r="E42" s="10">
        <f>SUM(E43:E46)</f>
        <v>25410</v>
      </c>
      <c r="F42" s="10">
        <f>SUM(F43:F46)</f>
        <v>25410</v>
      </c>
      <c r="G42" s="10"/>
      <c r="H42" s="10">
        <f>M42+I42</f>
        <v>10860</v>
      </c>
      <c r="I42" s="10">
        <f>SUM(J42:L42)</f>
        <v>10860</v>
      </c>
      <c r="J42" s="10"/>
      <c r="K42" s="10"/>
      <c r="L42" s="10">
        <f>SUM(L43:L46)</f>
        <v>10860</v>
      </c>
      <c r="M42" s="10"/>
      <c r="N42" s="10"/>
      <c r="O42" s="10"/>
      <c r="P42" s="10"/>
      <c r="Q42" s="10"/>
    </row>
    <row r="43" spans="1:17" ht="11.25">
      <c r="A43" s="30"/>
      <c r="B43" s="9" t="s">
        <v>35</v>
      </c>
      <c r="C43" s="38"/>
      <c r="D43" s="4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1.25">
      <c r="A44" s="30"/>
      <c r="B44" s="9" t="s">
        <v>36</v>
      </c>
      <c r="C44" s="38"/>
      <c r="D44" s="40"/>
      <c r="E44" s="10">
        <v>10860</v>
      </c>
      <c r="F44" s="10">
        <v>10860</v>
      </c>
      <c r="G44" s="10"/>
      <c r="H44" s="11">
        <v>10860</v>
      </c>
      <c r="I44" s="11">
        <v>10860</v>
      </c>
      <c r="J44" s="11"/>
      <c r="K44" s="11"/>
      <c r="L44" s="11">
        <v>10860</v>
      </c>
      <c r="M44" s="11"/>
      <c r="N44" s="10"/>
      <c r="O44" s="11"/>
      <c r="P44" s="11"/>
      <c r="Q44" s="10"/>
    </row>
    <row r="45" spans="1:17" ht="11.25">
      <c r="A45" s="30"/>
      <c r="B45" s="9" t="s">
        <v>37</v>
      </c>
      <c r="C45" s="38"/>
      <c r="D45" s="40"/>
      <c r="E45" s="10">
        <v>8730</v>
      </c>
      <c r="F45" s="10">
        <v>8730</v>
      </c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1.25">
      <c r="A46" s="41"/>
      <c r="B46" s="12" t="s">
        <v>38</v>
      </c>
      <c r="C46" s="51"/>
      <c r="D46" s="52"/>
      <c r="E46" s="13">
        <v>5820</v>
      </c>
      <c r="F46" s="13">
        <v>5820</v>
      </c>
      <c r="G46" s="13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29" t="s">
        <v>52</v>
      </c>
      <c r="B47" s="15" t="s">
        <v>25</v>
      </c>
      <c r="C47" s="31" t="s">
        <v>40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</row>
    <row r="48" spans="1:17" ht="12.75">
      <c r="A48" s="30"/>
      <c r="B48" s="9" t="s">
        <v>27</v>
      </c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</row>
    <row r="49" spans="1:17" ht="12.75">
      <c r="A49" s="30"/>
      <c r="B49" s="9" t="s">
        <v>29</v>
      </c>
      <c r="C49" s="31" t="s">
        <v>53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</row>
    <row r="50" spans="1:17" ht="12.75">
      <c r="A50" s="30"/>
      <c r="B50" s="9" t="s">
        <v>31</v>
      </c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1.25">
      <c r="A51" s="30"/>
      <c r="B51" s="9" t="s">
        <v>33</v>
      </c>
      <c r="C51" s="37">
        <v>23</v>
      </c>
      <c r="D51" s="39" t="s">
        <v>54</v>
      </c>
      <c r="E51" s="10">
        <f>SUM(E52:E53)</f>
        <v>1220333</v>
      </c>
      <c r="F51" s="10">
        <f>SUM(F52:F53)</f>
        <v>720333</v>
      </c>
      <c r="G51" s="10">
        <v>500000</v>
      </c>
      <c r="H51" s="10">
        <f>M51+I51</f>
        <v>773817</v>
      </c>
      <c r="I51" s="10">
        <f>SUM(I52:I55)</f>
        <v>273817</v>
      </c>
      <c r="J51" s="10">
        <f>SUM(J52:J55)</f>
        <v>196447</v>
      </c>
      <c r="K51" s="10"/>
      <c r="L51" s="10">
        <f>SUM(L52:L55)</f>
        <v>77370</v>
      </c>
      <c r="M51" s="10">
        <f>SUM(N51:Q51)</f>
        <v>500000</v>
      </c>
      <c r="N51" s="10">
        <v>500000</v>
      </c>
      <c r="O51" s="10"/>
      <c r="P51" s="10"/>
      <c r="Q51" s="10"/>
    </row>
    <row r="52" spans="1:17" ht="11.25">
      <c r="A52" s="30"/>
      <c r="B52" s="9" t="s">
        <v>35</v>
      </c>
      <c r="C52" s="38"/>
      <c r="D52" s="40"/>
      <c r="E52" s="10">
        <v>446816</v>
      </c>
      <c r="F52" s="16">
        <v>446816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1.25">
      <c r="A53" s="30"/>
      <c r="B53" s="9" t="s">
        <v>36</v>
      </c>
      <c r="C53" s="38"/>
      <c r="D53" s="40"/>
      <c r="E53" s="10">
        <f>SUM(F53:G53)</f>
        <v>773517</v>
      </c>
      <c r="F53" s="26">
        <f>252777+20740</f>
        <v>273517</v>
      </c>
      <c r="G53" s="10">
        <v>500000</v>
      </c>
      <c r="H53" s="11">
        <f>SUM(M53,I53)</f>
        <v>773817</v>
      </c>
      <c r="I53" s="11">
        <f>SUM(J53:L53)</f>
        <v>273817</v>
      </c>
      <c r="J53" s="11">
        <v>196447</v>
      </c>
      <c r="K53" s="11"/>
      <c r="L53" s="11">
        <f>56330+300+20740</f>
        <v>77370</v>
      </c>
      <c r="M53" s="11">
        <f>SUM(N53:Q53)</f>
        <v>500000</v>
      </c>
      <c r="N53" s="10">
        <v>500000</v>
      </c>
      <c r="O53" s="11"/>
      <c r="P53" s="11"/>
      <c r="Q53" s="10"/>
    </row>
    <row r="54" spans="1:17" ht="11.25">
      <c r="A54" s="30"/>
      <c r="B54" s="9" t="s">
        <v>37</v>
      </c>
      <c r="C54" s="38"/>
      <c r="D54" s="40"/>
      <c r="E54" s="10"/>
      <c r="F54" s="17"/>
      <c r="G54" s="10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1.25">
      <c r="A55" s="30"/>
      <c r="B55" s="9" t="s">
        <v>38</v>
      </c>
      <c r="C55" s="38"/>
      <c r="D55" s="40"/>
      <c r="E55" s="10"/>
      <c r="F55" s="10"/>
      <c r="G55" s="10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8" customFormat="1" ht="12.75">
      <c r="A56" s="29" t="s">
        <v>63</v>
      </c>
      <c r="B56" s="15" t="s">
        <v>25</v>
      </c>
      <c r="C56" s="31" t="s">
        <v>40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</row>
    <row r="57" spans="1:17" ht="12.75">
      <c r="A57" s="30"/>
      <c r="B57" s="9" t="s">
        <v>27</v>
      </c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</row>
    <row r="58" spans="1:17" ht="12.75">
      <c r="A58" s="30"/>
      <c r="B58" s="9" t="s">
        <v>29</v>
      </c>
      <c r="C58" s="31" t="s">
        <v>65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</row>
    <row r="59" spans="1:17" ht="12.75">
      <c r="A59" s="30"/>
      <c r="B59" s="9" t="s">
        <v>31</v>
      </c>
      <c r="C59" s="34" t="s">
        <v>66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</row>
    <row r="60" spans="1:17" ht="11.25">
      <c r="A60" s="30"/>
      <c r="B60" s="9" t="s">
        <v>33</v>
      </c>
      <c r="C60" s="37">
        <v>79</v>
      </c>
      <c r="D60" s="39" t="s">
        <v>64</v>
      </c>
      <c r="E60" s="10">
        <f>SUM(E61:E65)</f>
        <v>96505</v>
      </c>
      <c r="F60" s="10">
        <f>SUM(F61:F65)</f>
        <v>40050</v>
      </c>
      <c r="G60" s="10">
        <f>SUM(G61:G65)</f>
        <v>56455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1.25">
      <c r="A61" s="30"/>
      <c r="B61" s="9" t="s">
        <v>35</v>
      </c>
      <c r="C61" s="38"/>
      <c r="D61" s="40"/>
      <c r="E61" s="10"/>
      <c r="F61" s="1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1.25">
      <c r="A62" s="30"/>
      <c r="B62" s="9" t="s">
        <v>36</v>
      </c>
      <c r="C62" s="38"/>
      <c r="D62" s="40"/>
      <c r="E62" s="10"/>
      <c r="F62" s="26"/>
      <c r="G62" s="10"/>
      <c r="H62" s="11"/>
      <c r="I62" s="11"/>
      <c r="J62" s="11"/>
      <c r="K62" s="11"/>
      <c r="L62" s="11"/>
      <c r="M62" s="11"/>
      <c r="N62" s="10"/>
      <c r="O62" s="11"/>
      <c r="P62" s="11"/>
      <c r="Q62" s="10"/>
    </row>
    <row r="63" spans="1:17" ht="11.25">
      <c r="A63" s="30"/>
      <c r="B63" s="9" t="s">
        <v>37</v>
      </c>
      <c r="C63" s="38"/>
      <c r="D63" s="40"/>
      <c r="E63" s="10">
        <v>96505</v>
      </c>
      <c r="F63" s="26">
        <v>40050</v>
      </c>
      <c r="G63" s="10">
        <v>56455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1.25">
      <c r="A64" s="30"/>
      <c r="B64" s="9" t="s">
        <v>38</v>
      </c>
      <c r="C64" s="38"/>
      <c r="D64" s="40"/>
      <c r="E64" s="10"/>
      <c r="F64" s="10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1.25">
      <c r="A65" s="18">
        <v>2</v>
      </c>
      <c r="B65" s="19" t="s">
        <v>55</v>
      </c>
      <c r="C65" s="60" t="s">
        <v>23</v>
      </c>
      <c r="D65" s="6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2.75">
      <c r="A66" s="30" t="s">
        <v>56</v>
      </c>
      <c r="B66" s="9" t="s">
        <v>25</v>
      </c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4"/>
    </row>
    <row r="67" spans="1:17" ht="12.75">
      <c r="A67" s="30"/>
      <c r="B67" s="9" t="s">
        <v>27</v>
      </c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</row>
    <row r="68" spans="1:17" ht="12.75">
      <c r="A68" s="30"/>
      <c r="B68" s="9" t="s">
        <v>29</v>
      </c>
      <c r="C68" s="3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/>
    </row>
    <row r="69" spans="1:17" ht="12.75">
      <c r="A69" s="30"/>
      <c r="B69" s="9" t="s">
        <v>31</v>
      </c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</row>
    <row r="70" spans="1:17" ht="11.25">
      <c r="A70" s="30"/>
      <c r="B70" s="9" t="s">
        <v>33</v>
      </c>
      <c r="C70" s="37"/>
      <c r="D70" s="39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ht="11.25">
      <c r="A71" s="30"/>
      <c r="B71" s="9" t="s">
        <v>57</v>
      </c>
      <c r="C71" s="38"/>
      <c r="D71" s="4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11.25">
      <c r="A72" s="30"/>
      <c r="B72" s="9" t="s">
        <v>37</v>
      </c>
      <c r="C72" s="38"/>
      <c r="D72" s="40"/>
      <c r="E72" s="21"/>
      <c r="F72" s="21"/>
      <c r="G72" s="21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1.25">
      <c r="A73" s="30"/>
      <c r="B73" s="9" t="s">
        <v>38</v>
      </c>
      <c r="C73" s="38"/>
      <c r="D73" s="40"/>
      <c r="E73" s="21"/>
      <c r="F73" s="21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1.25">
      <c r="A74" s="23" t="s">
        <v>58</v>
      </c>
      <c r="B74" s="12" t="s">
        <v>59</v>
      </c>
      <c r="C74" s="53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5"/>
    </row>
    <row r="75" spans="1:17" ht="11.25">
      <c r="A75" s="56" t="s">
        <v>60</v>
      </c>
      <c r="B75" s="56"/>
      <c r="C75" s="57" t="s">
        <v>23</v>
      </c>
      <c r="D75" s="58"/>
      <c r="E75" s="24">
        <f>SUM(E10,E65)</f>
        <v>16464818</v>
      </c>
      <c r="F75" s="24">
        <f>SUM(F10,F65)</f>
        <v>8982660</v>
      </c>
      <c r="G75" s="24">
        <f>SUM(G65,G10)</f>
        <v>7482158</v>
      </c>
      <c r="H75" s="24">
        <f aca="true" t="shared" si="1" ref="H75:Q75">SUM(H10,H65)</f>
        <v>7205914</v>
      </c>
      <c r="I75" s="24">
        <f t="shared" si="1"/>
        <v>1930211</v>
      </c>
      <c r="J75" s="24">
        <f t="shared" si="1"/>
        <v>710537</v>
      </c>
      <c r="K75" s="24">
        <f t="shared" si="1"/>
        <v>0</v>
      </c>
      <c r="L75" s="24">
        <f t="shared" si="1"/>
        <v>1219674</v>
      </c>
      <c r="M75" s="24">
        <f t="shared" si="1"/>
        <v>5275703</v>
      </c>
      <c r="N75" s="24">
        <f t="shared" si="1"/>
        <v>5275703</v>
      </c>
      <c r="O75" s="24">
        <f t="shared" si="1"/>
        <v>0</v>
      </c>
      <c r="P75" s="24">
        <f t="shared" si="1"/>
        <v>0</v>
      </c>
      <c r="Q75" s="24">
        <f t="shared" si="1"/>
        <v>0</v>
      </c>
    </row>
    <row r="76" spans="1:10" ht="11.25">
      <c r="A76" s="59" t="s">
        <v>61</v>
      </c>
      <c r="B76" s="59"/>
      <c r="C76" s="59"/>
      <c r="D76" s="59"/>
      <c r="E76" s="59"/>
      <c r="F76" s="59"/>
      <c r="G76" s="59"/>
      <c r="H76" s="59"/>
      <c r="I76" s="59"/>
      <c r="J76" s="59"/>
    </row>
    <row r="77" spans="1:10" ht="11.25">
      <c r="A77" s="25" t="s">
        <v>62</v>
      </c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1.25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ht="12.75">
      <c r="N79" s="27" t="s">
        <v>68</v>
      </c>
    </row>
    <row r="80" ht="12.75">
      <c r="N80" s="27" t="s">
        <v>67</v>
      </c>
    </row>
    <row r="81" ht="15.75">
      <c r="N81" s="28"/>
    </row>
  </sheetData>
  <mergeCells count="74">
    <mergeCell ref="C21:Q21"/>
    <mergeCell ref="C22:Q22"/>
    <mergeCell ref="D15:D19"/>
    <mergeCell ref="A20:A28"/>
    <mergeCell ref="C23:Q23"/>
    <mergeCell ref="C24:C28"/>
    <mergeCell ref="D24:D28"/>
    <mergeCell ref="C14:Q14"/>
    <mergeCell ref="A11:A19"/>
    <mergeCell ref="C15:C19"/>
    <mergeCell ref="C20:Q20"/>
    <mergeCell ref="C10:D10"/>
    <mergeCell ref="C11:Q11"/>
    <mergeCell ref="C12:Q12"/>
    <mergeCell ref="C13:Q13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A56:A64"/>
    <mergeCell ref="C56:Q56"/>
    <mergeCell ref="C60:C64"/>
    <mergeCell ref="D60:D64"/>
    <mergeCell ref="C57:Q57"/>
    <mergeCell ref="C58:Q58"/>
    <mergeCell ref="C59:Q59"/>
    <mergeCell ref="C65:D65"/>
    <mergeCell ref="A66:A73"/>
    <mergeCell ref="C66:Q66"/>
    <mergeCell ref="C67:Q67"/>
    <mergeCell ref="C68:Q68"/>
    <mergeCell ref="C69:Q69"/>
    <mergeCell ref="C70:C73"/>
    <mergeCell ref="D70:D73"/>
    <mergeCell ref="C74:Q74"/>
    <mergeCell ref="A75:B75"/>
    <mergeCell ref="C75:D75"/>
    <mergeCell ref="A76:J76"/>
    <mergeCell ref="A29:A37"/>
    <mergeCell ref="C29:Q29"/>
    <mergeCell ref="C30:Q30"/>
    <mergeCell ref="C31:Q31"/>
    <mergeCell ref="C32:Q32"/>
    <mergeCell ref="C33:C37"/>
    <mergeCell ref="D33:D37"/>
    <mergeCell ref="A38:A46"/>
    <mergeCell ref="C38:Q38"/>
    <mergeCell ref="C39:Q39"/>
    <mergeCell ref="C40:Q40"/>
    <mergeCell ref="C41:Q41"/>
    <mergeCell ref="C42:C46"/>
    <mergeCell ref="D42:D46"/>
    <mergeCell ref="A47:A55"/>
    <mergeCell ref="C47:Q47"/>
    <mergeCell ref="C48:Q48"/>
    <mergeCell ref="C49:Q49"/>
    <mergeCell ref="C50:Q50"/>
    <mergeCell ref="C51:C55"/>
    <mergeCell ref="D51:D55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76" r:id="rId1"/>
  <headerFooter alignWithMargins="0">
    <oddHeader>&amp;R&amp;9Załącznik nr 1
do Uchwały Nr XXXIV/198/10
Rady Gminy Osieck
z dnia 29 kwietnia 2010r.</oddHead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Osieck</dc:creator>
  <cp:keywords/>
  <dc:description/>
  <cp:lastModifiedBy>.</cp:lastModifiedBy>
  <cp:lastPrinted>2010-05-04T07:50:34Z</cp:lastPrinted>
  <dcterms:created xsi:type="dcterms:W3CDTF">2010-01-28T07:58:59Z</dcterms:created>
  <dcterms:modified xsi:type="dcterms:W3CDTF">2010-06-21T12:47:41Z</dcterms:modified>
  <cp:category/>
  <cp:version/>
  <cp:contentType/>
  <cp:contentStatus/>
</cp:coreProperties>
</file>